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8755" windowHeight="12600" activeTab="1"/>
  </bookViews>
  <sheets>
    <sheet name="Инструкция" sheetId="1" r:id="rId1"/>
    <sheet name="Титульный" sheetId="2" r:id="rId2"/>
    <sheet name="Список территорий" sheetId="3" r:id="rId3"/>
    <sheet name="Дифференциация" sheetId="4" r:id="rId4"/>
    <sheet name="Ограничения" sheetId="5" r:id="rId5"/>
    <sheet name="ТП" sheetId="6" r:id="rId6"/>
    <sheet name="Потребительские характеристики" sheetId="7" r:id="rId7"/>
    <sheet name="Комментарии" sheetId="8" r:id="rId8"/>
  </sheets>
  <externalReferences>
    <externalReference r:id="rId9"/>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NOT_ROIV_INDICATORS_1">Титульный!$37:$37</definedName>
    <definedName name="BLOCK_NOT_ROIV_INDICATORS_2">Титульный!$38:$39</definedName>
    <definedName name="BLOCK_NOT_ROIV_INDICATORS_3">Титульный!$63:$65</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RICE_INDICATORS_HEAT">Титульный!$42:$47</definedName>
    <definedName name="BLOCK_PRICE_INDICATORS_LEVEL">Титульный!$43:$44</definedName>
    <definedName name="BLOCK_PRICE_REQUEST">Титульный!$20:$24</definedName>
    <definedName name="BLOCK_TEMPLATES_INVEST_TIT">Титульный!$59:$60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ode" localSheetId="3">[1]Инструкция!$B$2</definedName>
    <definedName name="code" localSheetId="7">[1]Инструкция!$B$2</definedName>
    <definedName name="code" localSheetId="4">[1]Инструкция!$B$2</definedName>
    <definedName name="code" localSheetId="6">[1]Инструкция!$B$2</definedName>
    <definedName name="code" localSheetId="2">[1]Инструкция!$B$2</definedName>
    <definedName name="code" localSheetId="1">[1]Инструкция!$B$2</definedName>
    <definedName name="code" localSheetId="5">[1]Инструкция!$B$2</definedName>
    <definedName name="code">Инструкция!$B$2</definedName>
    <definedName name="CodeTemplateList">[1]TEHSHEET!$F$46:$F$53</definedName>
    <definedName name="CURRENT_YEAR">[1]TEHSHEET!$G$44</definedName>
    <definedName name="DESCRIPTION_TERRITORY">[1]REESTR_DS!$B$2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_DIFF">[1]Дифференциация!$O$12:$O$16</definedName>
    <definedName name="DIFFERENTIATION_SYSTEM">Дифференциация!$M$12:$M$16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DIFFERENTIATION_VD">Дифференциация!$E$12:$E$16</definedName>
    <definedName name="DIFFERENTIATION_VD_ID">Дифференциация!$V$11:$V$17</definedName>
    <definedName name="EndDateList">[1]TEHSHEET!$H$46:$H$53</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Q_TP_DIFFERENTIATION">ТП!$G:$G</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fil">Титульный!$F$32</definedName>
    <definedName name="flag_Q_LIMIT_p3">Ограничения!$F$36:$K$36</definedName>
    <definedName name="flag_Q_LIMIT_p4">Ограничения!$F$38:$K$38</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NE_NAME_FORM">[1]DATA_FORMS!$C$8</definedName>
    <definedName name="kpp">[1]Титульный!$F$34</definedName>
    <definedName name="nalog">Титульный!$F$37</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Address">Титульный!$F$64:$F$64</definedName>
    <definedName name="ORG_INFO_NAME_FORM">[1]DATA_FORMS!$C$4</definedName>
    <definedName name="ORG_INFO_P_NOTE_MAIN">[1]DATA_NPA!$N$3</definedName>
    <definedName name="Org_main">Титульный!$F$65</definedName>
    <definedName name="ORG_VD_NAME_FORM">[1]DATA_FORMS!$C$31</definedName>
    <definedName name="otv_lico_name">Титульный!$F$67:$F$70</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LT_AREA">'Список территорий'!$C$12:$C$15</definedName>
    <definedName name="pDel_LT_MO">'Список территорий'!$D$11:$D$15</definedName>
    <definedName name="pDel_Q_LIMIT">Ограничения!$C$31</definedName>
    <definedName name="pDel_Q_TP">ТП!$C$14</definedName>
    <definedName name="periodEnd">Титульный!$F$12</definedName>
    <definedName name="PeriodIsEmptyList">[1]TEHSHEET!$I$46:$I$53</definedName>
    <definedName name="periodStart">Титульный!$F$11</definedName>
    <definedName name="pHeader_Q_LIMIT">Ограничения!$30:$30</definedName>
    <definedName name="pHeader_Q_PH">'Потребительские характеристики'!$13:$13</definedName>
    <definedName name="pHeader_Q_TP">ТП!$13:$13</definedName>
    <definedName name="pHeader_ver_Q_LIMIT">Ограничения!$E:$E</definedName>
    <definedName name="pIns_Comm">Комментарии!$E$12</definedName>
    <definedName name="pIns_LT_AREA">'Список территорий'!$G$15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Note_LIMIT">Ограничения!$K$26</definedName>
    <definedName name="pNote_Q_PH">'Потребительские характеристики'!$K$9</definedName>
    <definedName name="pNum_Q_LIMIT">Ограничения!$D$31</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[1]TEHSHEET!$AZ$8:$AZ$10</definedName>
    <definedName name="QUARTER">[1]TEHSHEET!$F$2:$F$5</definedName>
    <definedName name="region_name">[1]Титульный!$F$7</definedName>
    <definedName name="RegulatoryPeriod">Титульный!$F$11:$F$12</definedName>
    <definedName name="ReportPeriod">Титульный!$F$11:$F$15</definedName>
    <definedName name="ROIV_INFO_COMMENT">[1]TEHSHEET!$BA$97:$BA$103</definedName>
    <definedName name="ROIV_INFO_LIST">[1]TEHSHEET!$AZ$97:$AZ$103</definedName>
    <definedName name="ROIV_INFO_NAME">'[1]Орган регулирования'!$F$12</definedName>
    <definedName name="RST_ORG_ID">Титульный!$F$72</definedName>
    <definedName name="StartDateList">[1]TEHSHEET!$G$46:$G$53</definedName>
    <definedName name="tblEnd_1_DIFFERENTIATION">Дифференциация!$M$17</definedName>
    <definedName name="tblEnd_1_Q_LIMIT">Ограничения!$K$40</definedName>
    <definedName name="tblEnd_1_Q_PH">'Потребительские характеристики'!$K$21</definedName>
    <definedName name="tblEnd_1_Q_TP">ТП!$I$23</definedName>
    <definedName name="tblEnd_1_TERRITORY">'Список территорий'!$I$16</definedName>
    <definedName name="tblStart_1_DIFFERENTIATION">Дифференциация!$E$13</definedName>
    <definedName name="tblStart_1_Q_LIMIT">Ограничения!$I$32</definedName>
    <definedName name="tblStart_1_Q_PH">'Потребительские характеристики'!$I$19</definedName>
    <definedName name="tblStart_1_Q_TP">ТП!$H$15</definedName>
    <definedName name="tblStart_1_TERRITORY">'Список территорий'!$G$12</definedName>
    <definedName name="TECH_ORG_ID">Титульный!$F$1</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_1">'Список территорий'!$G$13:$I$13</definedName>
    <definedName name="TERMS_NAME_FORM">[1]DATA_FORMS!$C$5</definedName>
    <definedName name="TERMS_P_1">[1]DATA_NPA!$M$148</definedName>
    <definedName name="TERRITORY_CheckC">'Список территорий'!$E$11:$I$15</definedName>
    <definedName name="TERRITORY_LIST_ID">'[1]Список территорий'!$F$11:$F$15</definedName>
    <definedName name="TERRITORY_MO_LIST">'Список территорий'!$H$11:$H$15</definedName>
    <definedName name="TERRITORY_MR_LIST">'[1]Список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[1]Титульный!$F$19</definedName>
    <definedName name="TITLE_DATE_FIL">[1]Титульный!$F$13</definedName>
    <definedName name="TITLE_DATE_PARKING">Титульный!$H$5</definedName>
    <definedName name="TITLE_DATE_PR">[1]Титульный!$F$21</definedName>
    <definedName name="TITLE_DATE_PR_CHANGE">[1]Титульный!$F$26</definedName>
    <definedName name="TITLE_DIFFERENTIATION_TYPE">[1]Титульный!$F$41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PRICE_INDICATORS_GRAPH">Титульный!$F$44</definedName>
    <definedName name="TITLE_PRICE_INDICATORS_LEVEL">Титульный!$F$43</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 localSheetId="3">[1]Инструкция!$B$3</definedName>
    <definedName name="version" localSheetId="7">[1]Инструкция!$B$3</definedName>
    <definedName name="version" localSheetId="4">[1]Инструкция!$B$3</definedName>
    <definedName name="version" localSheetId="6">[1]Инструкция!$B$3</definedName>
    <definedName name="version" localSheetId="2">[1]Инструкция!$B$3</definedName>
    <definedName name="version" localSheetId="1">[1]Инструкция!$B$3</definedName>
    <definedName name="version" localSheetId="5">[1]Инструкция!$B$3</definedName>
    <definedName name="version">Инструкция!$B$3</definedName>
    <definedName name="Y_N_DIFFERENTIATION_AREA">Дифференциация!$F$12:$F$16</definedName>
    <definedName name="Y_N_DIFFERENTIATION_SYSTEM">Дифференциация!$J$12:$J$16</definedName>
    <definedName name="year_list">[1]TEHSHEET!$C$2:$C$6</definedName>
  </definedNames>
  <calcPr calcId="125725" iterate="1"/>
</workbook>
</file>

<file path=xl/calcChain.xml><?xml version="1.0" encoding="utf-8"?>
<calcChain xmlns="http://schemas.openxmlformats.org/spreadsheetml/2006/main">
  <c r="I14" i="7"/>
  <c r="G14"/>
  <c r="I11"/>
  <c r="G11"/>
  <c r="I10"/>
  <c r="G10"/>
  <c r="I9"/>
  <c r="G9"/>
  <c r="D6"/>
  <c r="I21" i="6"/>
  <c r="F21"/>
  <c r="I19"/>
  <c r="H19"/>
  <c r="G19"/>
  <c r="F19"/>
  <c r="E19"/>
  <c r="I18"/>
  <c r="E18"/>
  <c r="I17"/>
  <c r="E17"/>
  <c r="I16"/>
  <c r="E16"/>
  <c r="I15"/>
  <c r="E15"/>
  <c r="H14"/>
  <c r="G14"/>
  <c r="H11"/>
  <c r="G11"/>
  <c r="H10"/>
  <c r="G10"/>
  <c r="H9"/>
  <c r="G9"/>
  <c r="D6"/>
  <c r="D5"/>
  <c r="F2"/>
  <c r="I28" i="5"/>
  <c r="G28"/>
  <c r="I27"/>
  <c r="G27"/>
  <c r="I26"/>
  <c r="G26"/>
  <c r="D23"/>
  <c r="D22"/>
  <c r="D14"/>
  <c r="D13"/>
  <c r="D11"/>
  <c r="D10"/>
  <c r="D9"/>
  <c r="D7"/>
  <c r="D6"/>
  <c r="D4"/>
  <c r="D3"/>
  <c r="R13" i="4"/>
  <c r="Q13"/>
  <c r="E13"/>
  <c r="P13" s="1"/>
  <c r="E7"/>
  <c r="D5"/>
  <c r="D4"/>
  <c r="O13" i="3"/>
  <c r="M13" a="1"/>
  <c r="M13" s="1"/>
  <c r="E13"/>
  <c r="E12"/>
  <c r="G12" s="1"/>
  <c r="E4"/>
  <c r="E59" i="2"/>
  <c r="E49"/>
  <c r="E41"/>
  <c r="E31"/>
  <c r="E27"/>
  <c r="E26"/>
  <c r="F25"/>
  <c r="E22"/>
  <c r="E21"/>
  <c r="F20"/>
  <c r="E19"/>
  <c r="I9"/>
  <c r="E5"/>
  <c r="E3"/>
  <c r="E2"/>
  <c r="B5" i="1"/>
  <c r="J13" i="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sharedStrings.xml><?xml version="1.0" encoding="utf-8"?>
<sst xmlns="http://schemas.openxmlformats.org/spreadsheetml/2006/main" count="350" uniqueCount="197">
  <si>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</si>
  <si>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</si>
  <si>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</si>
  <si>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</si>
  <si>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</si>
  <si>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</si>
  <si>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</si>
  <si>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</si>
  <si>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</si>
  <si>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</si>
  <si>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</si>
  <si>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</si>
  <si>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</si>
  <si>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26358530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</si>
  <si>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</si>
  <si>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</si>
  <si>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</si>
  <si>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</si>
  <si>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</si>
  <si>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</si>
  <si>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</si>
  <si>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</si>
  <si>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</si>
  <si>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</si>
  <si>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</si>
  <si>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</si>
  <si>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</si>
  <si>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</si>
  <si>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</si>
  <si>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</si>
  <si>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</si>
  <si>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</si>
  <si>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</si>
  <si>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</si>
  <si>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</si>
  <si>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</si>
  <si>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</si>
  <si>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</si>
  <si>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</si>
  <si>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</si>
  <si>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</si>
  <si>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</si>
  <si>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</si>
  <si>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</si>
  <si>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</si>
  <si>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</si>
  <si>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ФГУП "УЭВ"</t>
  </si>
  <si>
    <t>Наименование (описание) обособленного подразделения</t>
  </si>
  <si>
    <t>ИНН</t>
  </si>
  <si>
    <t>5408183046</t>
  </si>
  <si>
    <t>КПП</t>
  </si>
  <si>
    <t>540801001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</si>
  <si>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</si>
  <si>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</si>
  <si>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</si>
  <si>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</si>
  <si>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</si>
  <si>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</si>
  <si>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</si>
  <si>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</si>
  <si>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</si>
  <si>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</si>
  <si>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</si>
  <si>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</si>
  <si>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</si>
  <si>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</si>
  <si>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</si>
  <si>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</si>
  <si>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</si>
  <si>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</si>
  <si>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630090, г. Новосибирск-90, ул. Инженерная, 17 а/я 144</t>
  </si>
  <si>
    <t>Фамилия, имя, отчество руководителя</t>
  </si>
  <si>
    <t>Бурденко Дмитрий Николаевич</t>
  </si>
  <si>
    <t>Ответственный за заполнение формы</t>
  </si>
  <si>
    <t>Фамилия, имя, отчество</t>
  </si>
  <si>
    <t>Хахина Ирина Геннадьевна
Морсина Юлия Александровна</t>
  </si>
  <si>
    <t>Должность</t>
  </si>
  <si>
    <t>Руководитель производственно-технической службы
Руководитель службы сбыта</t>
  </si>
  <si>
    <t>Контактный телефон</t>
  </si>
  <si>
    <t>8(383)326-98-33
8(383)326-98-66</t>
  </si>
  <si>
    <t>E-mail</t>
  </si>
  <si>
    <t>hahina@uev.ru
morsina@uev.ru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</si>
  <si>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</si>
  <si>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</si>
  <si>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</si>
  <si>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</si>
  <si>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</si>
  <si>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</si>
  <si>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</si>
  <si>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</si>
  <si>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</si>
  <si>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</si>
  <si>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</si>
  <si>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</si>
  <si>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</si>
  <si>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</si>
  <si>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</si>
  <si>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</si>
  <si>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</si>
  <si>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</si>
  <si>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</si>
  <si>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</si>
  <si>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</si>
  <si>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</si>
  <si>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</si>
  <si>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</si>
  <si>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</si>
  <si>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</si>
  <si>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</si>
  <si>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</si>
  <si>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</si>
  <si>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</si>
  <si>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</si>
  <si>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</si>
  <si>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</si>
  <si>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</si>
  <si>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</si>
  <si>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</si>
  <si>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</si>
  <si>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</si>
  <si>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</si>
  <si>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</si>
  <si>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t>
  </si>
  <si>
    <t>Наименование выведенного источника тепловой энергии</t>
  </si>
  <si>
    <t>x</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</si>
  <si>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</si>
  <si>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</si>
  <si>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</si>
  <si>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</si>
  <si>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</si>
  <si>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</si>
  <si>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</si>
  <si>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</si>
  <si>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</si>
  <si>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</si>
  <si>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</si>
  <si>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</si>
  <si>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</si>
  <si>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</si>
  <si>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</si>
  <si>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</si>
  <si>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</si>
  <si>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</si>
  <si>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</si>
  <si>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</si>
  <si>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</si>
  <si>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Ссылка на документ</t>
  </si>
  <si>
    <t>1.0</t>
  </si>
  <si>
    <t>Сведения о выводе источников тепловой энергии из эксплуатации</t>
  </si>
  <si>
    <t>Добавить источник тепловой энергии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</si>
  <si>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</si>
  <si>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</si>
  <si>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</si>
  <si>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</si>
  <si>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</si>
  <si>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</si>
  <si>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</si>
  <si>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</si>
  <si>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</si>
  <si>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</si>
  <si>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</si>
  <si>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</si>
  <si>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</si>
  <si>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ед</t>
  </si>
  <si>
    <t>-</t>
  </si>
  <si>
    <t>5.0</t>
  </si>
  <si>
    <t>5.1</t>
  </si>
  <si>
    <t>Добавить систему</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</si>
  <si>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</si>
  <si>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</si>
  <si>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</si>
  <si>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</si>
  <si>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</si>
  <si>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</si>
  <si>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</si>
  <si>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</si>
  <si>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</si>
  <si>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</si>
  <si>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</si>
  <si>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3.1</t>
  </si>
  <si>
    <t>количество составленных актов, подтверждающих факт превышения разрешенных отклонений значений параметров</t>
  </si>
  <si>
    <t>шт.</t>
  </si>
  <si>
    <t>3.2</t>
  </si>
  <si>
    <t>средняя продолжительность устранения превышения разрешенных отклонений значений параметров</t>
  </si>
  <si>
    <t>дн.</t>
  </si>
  <si>
    <t>3.3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</si>
  <si>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</si>
  <si>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</si>
  <si>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</si>
  <si>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</si>
  <si>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</si>
  <si>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</si>
  <si>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</si>
  <si>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</si>
  <si>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Комментарии</t>
  </si>
  <si>
    <t>Комментарий</t>
  </si>
  <si>
    <t>Добавить</t>
  </si>
</sst>
</file>

<file path=xl/styles.xml><?xml version="1.0" encoding="utf-8"?>
<styleSheet xmlns="http://schemas.openxmlformats.org/spreadsheetml/2006/main">
  <numFmts count="6">
    <numFmt numFmtId="164" formatCode="_-* #,##0.00[$€-1]_-;\-* #,##0.00[$€-1]_-;_-* &quot;-&quot;??[$€-1]_-"/>
    <numFmt numFmtId="165" formatCode="#,##0.0"/>
    <numFmt numFmtId="166" formatCode="#,##0.000"/>
    <numFmt numFmtId="167" formatCode="#,##0.0000"/>
    <numFmt numFmtId="168" formatCode="dd\.mm\.yyyy"/>
    <numFmt numFmtId="169" formatCode="000000"/>
  </numFmts>
  <fonts count="69">
    <font>
      <sz val="9"/>
      <color rgb="FF000000"/>
      <name val="Tahoma"/>
    </font>
    <font>
      <sz val="9"/>
      <color rgb="FF000000"/>
      <name val="Tahoma"/>
    </font>
    <font>
      <b/>
      <u/>
      <sz val="11"/>
      <color rgb="FF0000FF"/>
      <name val="Tahoma"/>
    </font>
    <font>
      <sz val="11"/>
      <color rgb="FF000000"/>
      <name val="Tahoma"/>
    </font>
    <font>
      <sz val="11"/>
      <color rgb="FFFFFFFF"/>
      <name val="Tahoma"/>
    </font>
    <font>
      <b/>
      <sz val="10"/>
      <name val="Tahoma"/>
    </font>
    <font>
      <u/>
      <sz val="20"/>
      <color rgb="FF003366"/>
      <name val="Tahoma"/>
    </font>
    <font>
      <sz val="10"/>
      <name val="Tahoma"/>
    </font>
    <font>
      <sz val="9"/>
      <name val="Tahoma"/>
    </font>
    <font>
      <b/>
      <sz val="10"/>
      <color rgb="FF000000"/>
      <name val="Tahoma"/>
    </font>
    <font>
      <sz val="11"/>
      <color rgb="FF000000"/>
      <name val="Marlett"/>
    </font>
    <font>
      <sz val="10"/>
      <color rgb="FF000000"/>
      <name val="Tahoma"/>
    </font>
    <font>
      <sz val="10"/>
      <name val="Arial Cyr"/>
    </font>
    <font>
      <sz val="10"/>
      <name val="Helv"/>
    </font>
    <font>
      <sz val="8"/>
      <name val="Arial"/>
    </font>
    <font>
      <sz val="8"/>
      <name val="Palatino"/>
    </font>
    <font>
      <u/>
      <sz val="10"/>
      <color rgb="FF800080"/>
      <name val="Arial Cyr"/>
    </font>
    <font>
      <sz val="12"/>
      <name val="Arial"/>
    </font>
    <font>
      <sz val="8"/>
      <name val="Helv"/>
    </font>
    <font>
      <sz val="10"/>
      <name val="Arial"/>
    </font>
    <font>
      <u/>
      <sz val="9"/>
      <color theme="11"/>
      <name val="Tahoma"/>
    </font>
    <font>
      <sz val="7"/>
      <name val="Tahoma"/>
    </font>
    <font>
      <sz val="1"/>
      <color rgb="FFFFFFFF"/>
      <name val="Tahoma"/>
    </font>
    <font>
      <sz val="9"/>
      <color rgb="FFFFFFFF"/>
      <name val="Tahoma"/>
    </font>
    <font>
      <sz val="1"/>
      <color theme="0"/>
      <name val="Tahoma"/>
    </font>
    <font>
      <sz val="9"/>
      <color theme="0"/>
      <name val="Tahoma"/>
    </font>
    <font>
      <sz val="9"/>
      <color rgb="FFCC0000"/>
      <name val="Tahoma"/>
    </font>
    <font>
      <sz val="3"/>
      <color rgb="FFFFFFFF"/>
      <name val="Tahoma"/>
    </font>
    <font>
      <sz val="3"/>
      <color rgb="FFCC0000"/>
      <name val="Tahoma"/>
    </font>
    <font>
      <sz val="3"/>
      <name val="Tahoma"/>
    </font>
    <font>
      <sz val="3"/>
      <color theme="0"/>
      <name val="Tahoma"/>
    </font>
    <font>
      <sz val="16"/>
      <name val="Tahoma"/>
    </font>
    <font>
      <b/>
      <sz val="9"/>
      <name val="Tahoma"/>
    </font>
    <font>
      <b/>
      <sz val="9"/>
      <color theme="0"/>
      <name val="Tahoma"/>
    </font>
    <font>
      <sz val="3"/>
      <color rgb="FF993300"/>
      <name val="Tahoma"/>
    </font>
    <font>
      <sz val="7"/>
      <color theme="0" tint="-0.499984740745262"/>
      <name val="Tahoma"/>
    </font>
    <font>
      <u/>
      <sz val="9"/>
      <color rgb="FF333399"/>
      <name val="Tahoma"/>
    </font>
    <font>
      <sz val="16"/>
      <color rgb="FFFFFFFF"/>
      <name val="Tahoma"/>
    </font>
    <font>
      <sz val="3"/>
      <color rgb="FF000000"/>
      <name val="Tahoma"/>
    </font>
    <font>
      <u/>
      <sz val="9"/>
      <color rgb="FF000080"/>
      <name val="Tahoma"/>
    </font>
    <font>
      <b/>
      <sz val="9"/>
      <name val="Tahoma"/>
      <family val="2"/>
      <charset val="204"/>
    </font>
    <font>
      <sz val="9"/>
      <name val="Tahoma"/>
      <family val="2"/>
      <charset val="204"/>
    </font>
    <font>
      <sz val="7"/>
      <color rgb="FFFFFFFF"/>
      <name val="Tahoma"/>
    </font>
    <font>
      <sz val="12"/>
      <name val="Tahoma"/>
    </font>
    <font>
      <u/>
      <sz val="9"/>
      <color theme="10"/>
      <name val="Tahoma"/>
    </font>
    <font>
      <sz val="9"/>
      <color indexed="81"/>
      <name val="Arial"/>
      <family val="2"/>
    </font>
    <font>
      <sz val="1"/>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9"/>
      <color rgb="FF000080"/>
      <name val="Tahoma"/>
    </font>
    <font>
      <sz val="8"/>
      <name val="Tahoma"/>
    </font>
    <font>
      <sz val="8"/>
      <color theme="0"/>
      <name val="Tahoma"/>
    </font>
    <font>
      <sz val="8"/>
      <color rgb="FFBCBCBC"/>
      <name val="Tahoma"/>
    </font>
    <font>
      <b/>
      <sz val="11"/>
      <color theme="0"/>
      <name val="Calibri"/>
    </font>
    <font>
      <b/>
      <sz val="1"/>
      <color theme="0"/>
      <name val="Calibri"/>
    </font>
    <font>
      <b/>
      <sz val="9"/>
      <name val="Calibri"/>
    </font>
    <font>
      <b/>
      <sz val="11"/>
      <color rgb="FF000000"/>
      <name val="Calibri"/>
    </font>
    <font>
      <sz val="11"/>
      <color rgb="FF000000"/>
      <name val="Calibri"/>
    </font>
    <font>
      <sz val="9"/>
      <color theme="1"/>
      <name val="Tahoma"/>
    </font>
    <font>
      <sz val="9"/>
      <color rgb="FFBCBCBC"/>
      <name val="Wingdings 2"/>
    </font>
    <font>
      <sz val="12"/>
      <name val="Marlett"/>
    </font>
    <font>
      <b/>
      <sz val="9"/>
      <color rgb="FF000080"/>
      <name val="Tahoma"/>
    </font>
    <font>
      <sz val="18"/>
      <name val="Tahoma"/>
    </font>
  </fonts>
  <fills count="13">
    <fill>
      <patternFill patternType="none"/>
    </fill>
    <fill>
      <patternFill patternType="gray125"/>
    </fill>
    <fill>
      <patternFill patternType="solid">
        <fgColor rgb="FFBCBCBC"/>
      </patternFill>
    </fill>
    <fill>
      <patternFill patternType="solid">
        <fgColor theme="0" tint="-0.14999847407452621"/>
        <bgColor indexed="6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99"/>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s>
  <borders count="37">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hair">
        <color rgb="FFC0C0C0"/>
      </left>
      <right/>
      <top style="hair">
        <color rgb="FFC0C0C0"/>
      </top>
      <bottom style="hair">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style="thin">
        <color rgb="FFBCBCBC"/>
      </top>
      <bottom style="thin">
        <color rgb="FFBCBCBC"/>
      </bottom>
      <diagonal/>
    </border>
    <border>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style="thin">
        <color rgb="FFC0C0C0"/>
      </right>
      <top/>
      <bottom style="thin">
        <color rgb="FFC0C0C0"/>
      </bottom>
      <diagonal/>
    </border>
    <border>
      <left/>
      <right/>
      <top style="thin">
        <color rgb="FFD3DBDB"/>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top/>
      <bottom style="thin">
        <color rgb="FFC0C0C0"/>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C0C0C0"/>
      </left>
      <right style="thin">
        <color rgb="FFC0C0C0"/>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bottom style="thin">
        <color rgb="FFC0C0C0"/>
      </bottom>
      <diagonal/>
    </border>
  </borders>
  <cellStyleXfs count="29">
    <xf numFmtId="49" fontId="0" fillId="0" borderId="0" applyFill="0" applyBorder="0">
      <alignment vertical="top"/>
    </xf>
    <xf numFmtId="0" fontId="13" fillId="0" borderId="0" applyFill="0" applyBorder="0"/>
    <xf numFmtId="164" fontId="13" fillId="0" borderId="0" applyFill="0" applyBorder="0"/>
    <xf numFmtId="0" fontId="13" fillId="0" borderId="0" applyFill="0" applyBorder="0"/>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165" fontId="8" fillId="8" borderId="0" applyBorder="0">
      <protection locked="0"/>
    </xf>
    <xf numFmtId="0" fontId="15" fillId="0" borderId="0" applyFill="0" applyBorder="0">
      <alignment vertical="center"/>
    </xf>
    <xf numFmtId="166" fontId="8" fillId="8" borderId="0" applyBorder="0">
      <protection locked="0"/>
    </xf>
    <xf numFmtId="167" fontId="8" fillId="8" borderId="0" applyBorder="0">
      <protection locked="0"/>
    </xf>
    <xf numFmtId="0" fontId="16" fillId="0" borderId="0" applyFill="0" applyBorder="0">
      <alignment vertical="top"/>
    </xf>
    <xf numFmtId="0" fontId="17" fillId="0" borderId="0" applyFill="0" applyBorder="0">
      <alignment vertical="top"/>
    </xf>
    <xf numFmtId="0" fontId="18" fillId="0" borderId="0" applyFill="0" applyBorder="0"/>
    <xf numFmtId="0" fontId="15" fillId="0" borderId="0" applyFill="0" applyBorder="0">
      <alignment vertical="center"/>
    </xf>
    <xf numFmtId="0" fontId="15" fillId="0" borderId="0" applyFill="0" applyBorder="0">
      <alignment vertical="center"/>
    </xf>
    <xf numFmtId="49" fontId="8" fillId="0" borderId="0" applyFill="0" applyBorder="0">
      <alignment vertical="top"/>
    </xf>
    <xf numFmtId="0" fontId="19" fillId="0" borderId="0" applyFill="0" applyBorder="0"/>
    <xf numFmtId="49" fontId="1" fillId="0" borderId="0" applyFill="0" applyBorder="0">
      <alignment vertical="top"/>
    </xf>
    <xf numFmtId="0" fontId="20" fillId="0" borderId="0" applyFill="0" applyBorder="0">
      <alignment vertical="top"/>
    </xf>
  </cellStyleXfs>
  <cellXfs count="313">
    <xf numFmtId="49" fontId="0" fillId="0" borderId="0" xfId="0">
      <alignment vertical="top"/>
    </xf>
    <xf numFmtId="0" fontId="2" fillId="0" borderId="0" xfId="0" applyNumberFormat="1" applyFont="1" applyAlignment="1">
      <alignment wrapText="1"/>
    </xf>
    <xf numFmtId="49" fontId="3" fillId="0" borderId="0" xfId="0" applyNumberFormat="1" applyFont="1" applyAlignment="1">
      <alignment wrapText="1"/>
    </xf>
    <xf numFmtId="49" fontId="3" fillId="0" borderId="0" xfId="0" applyNumberFormat="1" applyFont="1" applyAlignment="1">
      <alignment vertical="center" wrapText="1"/>
    </xf>
    <xf numFmtId="49" fontId="4" fillId="0" borderId="0" xfId="0" applyNumberFormat="1" applyFont="1" applyAlignment="1">
      <alignment wrapText="1"/>
    </xf>
    <xf numFmtId="49" fontId="0" fillId="0" borderId="0" xfId="0" applyNumberFormat="1" applyFont="1">
      <alignment vertical="top"/>
    </xf>
    <xf numFmtId="0" fontId="5" fillId="0" borderId="0" xfId="0" applyNumberFormat="1" applyFont="1" applyAlignment="1">
      <alignment horizontal="left" vertical="center" wrapText="1"/>
    </xf>
    <xf numFmtId="49" fontId="6"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3" fillId="0" borderId="0" xfId="0" applyNumberFormat="1" applyFont="1" applyAlignment="1">
      <alignment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3" fillId="0" borderId="4" xfId="0" applyNumberFormat="1" applyFont="1" applyBorder="1" applyAlignment="1">
      <alignment wrapText="1"/>
    </xf>
    <xf numFmtId="0" fontId="3" fillId="0" borderId="0" xfId="0" applyNumberFormat="1" applyFont="1" applyAlignment="1"/>
    <xf numFmtId="0" fontId="9" fillId="0" borderId="0" xfId="0" applyNumberFormat="1" applyFont="1" applyAlignment="1"/>
    <xf numFmtId="0" fontId="11" fillId="0" borderId="0" xfId="0" applyNumberFormat="1" applyFont="1" applyAlignment="1">
      <alignment wrapText="1"/>
    </xf>
    <xf numFmtId="0" fontId="0" fillId="4" borderId="6" xfId="0" applyNumberFormat="1" applyFont="1" applyFill="1" applyBorder="1" applyAlignment="1">
      <alignment horizontal="center" vertical="center" wrapText="1"/>
    </xf>
    <xf numFmtId="0" fontId="0" fillId="5" borderId="6"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7" borderId="6" xfId="0" applyNumberFormat="1" applyFont="1" applyFill="1" applyBorder="1" applyAlignment="1">
      <alignment horizontal="center" vertical="center" wrapText="1"/>
    </xf>
    <xf numFmtId="0" fontId="9" fillId="0" borderId="4" xfId="0" applyNumberFormat="1" applyFont="1" applyBorder="1" applyAlignment="1">
      <alignment horizontal="left" vertical="center" wrapText="1"/>
    </xf>
    <xf numFmtId="0" fontId="9" fillId="0" borderId="7" xfId="0" applyNumberFormat="1" applyFont="1" applyBorder="1" applyAlignment="1">
      <alignment horizontal="left" vertical="center" wrapText="1"/>
    </xf>
    <xf numFmtId="0" fontId="11" fillId="0" borderId="0" xfId="0" applyNumberFormat="1" applyFont="1" applyAlignment="1"/>
    <xf numFmtId="0" fontId="11" fillId="0" borderId="4" xfId="0" applyNumberFormat="1" applyFont="1" applyBorder="1" applyAlignment="1">
      <alignment wrapText="1"/>
    </xf>
    <xf numFmtId="0" fontId="3" fillId="0" borderId="9" xfId="0" applyNumberFormat="1" applyFont="1" applyBorder="1" applyAlignment="1">
      <alignment wrapText="1"/>
    </xf>
    <xf numFmtId="0" fontId="3" fillId="0" borderId="10" xfId="0" applyNumberFormat="1" applyFont="1" applyBorder="1" applyAlignment="1">
      <alignment wrapText="1"/>
    </xf>
    <xf numFmtId="0" fontId="3" fillId="0" borderId="10" xfId="0" applyNumberFormat="1" applyFont="1" applyBorder="1" applyAlignment="1">
      <alignment vertical="center" wrapText="1"/>
    </xf>
    <xf numFmtId="0" fontId="4" fillId="0" borderId="0" xfId="0" applyNumberFormat="1" applyFont="1" applyAlignment="1"/>
    <xf numFmtId="0" fontId="12" fillId="0" borderId="0" xfId="0" applyNumberFormat="1" applyFont="1" applyAlignment="1"/>
    <xf numFmtId="0" fontId="2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2" fillId="0" borderId="0" xfId="0" applyNumberFormat="1" applyFont="1" applyAlignment="1">
      <alignment vertical="center" wrapText="1"/>
    </xf>
    <xf numFmtId="0" fontId="23" fillId="0" borderId="0" xfId="0" applyNumberFormat="1" applyFont="1" applyAlignment="1">
      <alignment horizontal="center" vertical="center" wrapText="1"/>
    </xf>
    <xf numFmtId="0" fontId="23" fillId="0" borderId="0" xfId="0" applyNumberFormat="1" applyFont="1" applyAlignment="1">
      <alignment vertical="center" wrapText="1"/>
    </xf>
    <xf numFmtId="0" fontId="24" fillId="0" borderId="0" xfId="0" applyNumberFormat="1" applyFont="1" applyAlignment="1">
      <alignment vertical="center" wrapText="1"/>
    </xf>
    <xf numFmtId="0" fontId="23" fillId="0" borderId="0" xfId="0" applyNumberFormat="1" applyFont="1" applyAlignment="1">
      <alignment horizontal="left" vertical="center" wrapText="1"/>
    </xf>
    <xf numFmtId="0" fontId="8" fillId="0" borderId="0" xfId="0" applyNumberFormat="1" applyFont="1" applyAlignment="1">
      <alignment horizontal="left" vertical="top" indent="1"/>
    </xf>
    <xf numFmtId="49" fontId="3" fillId="0" borderId="0" xfId="0" applyNumberFormat="1" applyFont="1">
      <alignment vertical="top"/>
    </xf>
    <xf numFmtId="49" fontId="8" fillId="0" borderId="0" xfId="0" applyNumberFormat="1" applyFont="1" applyAlignment="1">
      <alignment vertical="center" wrapText="1"/>
    </xf>
    <xf numFmtId="49" fontId="25" fillId="0" borderId="0" xfId="0" applyNumberFormat="1" applyFont="1" applyAlignment="1">
      <alignmen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horizontal="left" vertical="center" indent="1"/>
    </xf>
    <xf numFmtId="49" fontId="25" fillId="0" borderId="0" xfId="0" applyNumberFormat="1" applyFont="1">
      <alignment vertical="top"/>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29" fillId="9" borderId="0" xfId="0" applyNumberFormat="1" applyFont="1" applyFill="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horizontal="right" vertical="center"/>
    </xf>
    <xf numFmtId="0" fontId="8" fillId="0" borderId="0" xfId="0" applyNumberFormat="1" applyFont="1" applyAlignment="1">
      <alignment horizontal="center" vertical="center" wrapText="1"/>
    </xf>
    <xf numFmtId="0" fontId="30" fillId="0" borderId="0" xfId="0" applyNumberFormat="1" applyFont="1" applyAlignment="1">
      <alignment vertical="center" wrapText="1"/>
    </xf>
    <xf numFmtId="0" fontId="31" fillId="9" borderId="0" xfId="0" applyNumberFormat="1" applyFont="1" applyFill="1" applyAlignment="1">
      <alignment vertical="center" wrapText="1"/>
    </xf>
    <xf numFmtId="0" fontId="32" fillId="9" borderId="0" xfId="0" applyNumberFormat="1" applyFont="1" applyFill="1" applyAlignment="1">
      <alignment vertical="center" wrapText="1"/>
    </xf>
    <xf numFmtId="0" fontId="33" fillId="0" borderId="0" xfId="0" applyNumberFormat="1" applyFont="1" applyAlignment="1">
      <alignment vertical="center" wrapText="1"/>
    </xf>
    <xf numFmtId="0" fontId="29" fillId="9" borderId="0" xfId="0" applyNumberFormat="1" applyFont="1" applyFill="1" applyAlignment="1">
      <alignment horizontal="right" vertical="center" wrapText="1" indent="1"/>
    </xf>
    <xf numFmtId="0" fontId="34" fillId="9" borderId="0" xfId="0" applyNumberFormat="1" applyFont="1" applyFill="1" applyAlignment="1">
      <alignment horizontal="center" vertical="center" wrapText="1"/>
    </xf>
    <xf numFmtId="0" fontId="8" fillId="9" borderId="13" xfId="0" applyNumberFormat="1" applyFont="1" applyFill="1" applyBorder="1" applyAlignment="1">
      <alignment horizontal="right" vertical="center" wrapText="1" indent="1"/>
    </xf>
    <xf numFmtId="0" fontId="0" fillId="6" borderId="14" xfId="0" applyNumberFormat="1" applyFont="1" applyFill="1" applyBorder="1" applyAlignment="1">
      <alignment horizontal="left" vertical="center" wrapText="1" indent="1"/>
    </xf>
    <xf numFmtId="0" fontId="25" fillId="0" borderId="0" xfId="0" applyNumberFormat="1" applyFont="1" applyAlignment="1">
      <alignment vertical="center" wrapText="1"/>
    </xf>
    <xf numFmtId="14" fontId="21" fillId="9" borderId="0" xfId="0" applyNumberFormat="1" applyFont="1" applyFill="1" applyAlignment="1">
      <alignment horizontal="left" vertical="center" wrapText="1"/>
    </xf>
    <xf numFmtId="0" fontId="27" fillId="9" borderId="0" xfId="0" applyNumberFormat="1" applyFont="1" applyFill="1" applyAlignment="1">
      <alignment horizontal="center" vertical="center" wrapText="1"/>
    </xf>
    <xf numFmtId="0" fontId="29" fillId="9" borderId="0" xfId="0" applyNumberFormat="1" applyFont="1" applyFill="1" applyAlignment="1">
      <alignment horizontal="left" vertical="center" wrapText="1" indent="1"/>
    </xf>
    <xf numFmtId="0" fontId="8"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8" fillId="7" borderId="14" xfId="0" applyNumberFormat="1" applyFont="1" applyFill="1" applyBorder="1" applyAlignment="1" applyProtection="1">
      <alignment horizontal="left" vertical="top" wrapText="1" indent="1"/>
      <protection locked="0"/>
    </xf>
    <xf numFmtId="0" fontId="8" fillId="0" borderId="0" xfId="0" applyNumberFormat="1" applyFont="1" applyAlignment="1">
      <alignment horizontal="left" vertical="center" wrapText="1"/>
    </xf>
    <xf numFmtId="49" fontId="8" fillId="10" borderId="14" xfId="0" applyNumberFormat="1" applyFont="1" applyFill="1" applyBorder="1" applyAlignment="1">
      <alignment horizontal="left" vertical="center" wrapText="1" indent="1"/>
    </xf>
    <xf numFmtId="168" fontId="0" fillId="7" borderId="14" xfId="0" applyNumberFormat="1" applyFont="1" applyFill="1" applyBorder="1" applyAlignment="1" applyProtection="1">
      <alignment horizontal="left" vertical="center" wrapText="1" indent="1"/>
      <protection locked="0"/>
    </xf>
    <xf numFmtId="0" fontId="36" fillId="0" borderId="0" xfId="0" applyNumberFormat="1" applyFont="1" applyAlignment="1">
      <alignment horizontal="left" vertical="center" indent="1"/>
    </xf>
    <xf numFmtId="0" fontId="8" fillId="9" borderId="0" xfId="0" applyNumberFormat="1" applyFont="1" applyFill="1" applyAlignment="1">
      <alignment vertical="center" wrapText="1"/>
    </xf>
    <xf numFmtId="14" fontId="35" fillId="0" borderId="14" xfId="0" applyNumberFormat="1" applyFont="1" applyBorder="1" applyAlignment="1">
      <alignment horizontal="left" vertical="center" wrapText="1"/>
    </xf>
    <xf numFmtId="49" fontId="8" fillId="9" borderId="13" xfId="0" applyNumberFormat="1" applyFont="1" applyFill="1" applyBorder="1" applyAlignment="1">
      <alignment horizontal="right" vertical="center" wrapText="1" indent="1"/>
    </xf>
    <xf numFmtId="0" fontId="0" fillId="7" borderId="14" xfId="0" applyNumberFormat="1" applyFont="1" applyFill="1" applyBorder="1" applyAlignment="1" applyProtection="1">
      <alignment horizontal="left" vertical="center" wrapText="1" indent="1"/>
      <protection locked="0"/>
    </xf>
    <xf numFmtId="49" fontId="8" fillId="7" borderId="14" xfId="0" applyNumberFormat="1" applyFont="1" applyFill="1" applyBorder="1" applyAlignment="1" applyProtection="1">
      <alignment horizontal="left" vertical="center" wrapText="1" indent="1"/>
      <protection locked="0"/>
    </xf>
    <xf numFmtId="168" fontId="0" fillId="0" borderId="14" xfId="0" applyNumberFormat="1" applyFont="1" applyBorder="1" applyAlignment="1">
      <alignment horizontal="left" vertical="center" wrapText="1" indent="1"/>
    </xf>
    <xf numFmtId="0" fontId="0" fillId="9" borderId="0" xfId="0" applyNumberFormat="1" applyFont="1" applyFill="1" applyAlignment="1">
      <alignment horizontal="right" vertical="center" wrapText="1" indent="1"/>
    </xf>
    <xf numFmtId="0" fontId="8" fillId="9" borderId="0" xfId="0" applyNumberFormat="1" applyFont="1" applyFill="1" applyAlignment="1">
      <alignment horizontal="right" vertical="center" wrapText="1" indent="1"/>
    </xf>
    <xf numFmtId="0" fontId="0" fillId="9" borderId="0" xfId="0" applyNumberFormat="1" applyFont="1" applyFill="1" applyAlignment="1">
      <alignment horizontal="left" vertical="center" wrapText="1" indent="1"/>
    </xf>
    <xf numFmtId="49" fontId="8" fillId="0" borderId="14" xfId="0" applyNumberFormat="1" applyFont="1" applyBorder="1" applyAlignment="1">
      <alignment horizontal="left" vertical="center" wrapText="1" indent="1"/>
    </xf>
    <xf numFmtId="0" fontId="26" fillId="0" borderId="0" xfId="0" applyNumberFormat="1" applyFont="1" applyAlignment="1">
      <alignment horizontal="center" vertical="center" wrapText="1"/>
    </xf>
    <xf numFmtId="0" fontId="37" fillId="9" borderId="0" xfId="0" applyNumberFormat="1" applyFont="1" applyFill="1" applyAlignment="1">
      <alignment horizontal="center" vertical="center" wrapText="1"/>
    </xf>
    <xf numFmtId="49" fontId="8" fillId="6" borderId="14" xfId="0" applyNumberFormat="1" applyFont="1" applyFill="1" applyBorder="1" applyAlignment="1">
      <alignment horizontal="left" vertical="center" wrapText="1" indent="1"/>
    </xf>
    <xf numFmtId="14" fontId="8" fillId="9" borderId="0" xfId="0" applyNumberFormat="1" applyFont="1" applyFill="1" applyAlignment="1">
      <alignment horizontal="center" vertical="center" wrapText="1"/>
    </xf>
    <xf numFmtId="0" fontId="0" fillId="9" borderId="13" xfId="0" applyNumberFormat="1" applyFont="1" applyFill="1" applyBorder="1" applyAlignment="1">
      <alignment horizontal="right" vertical="center" wrapText="1" indent="1"/>
    </xf>
    <xf numFmtId="0" fontId="8" fillId="0" borderId="0" xfId="0" applyNumberFormat="1" applyFont="1" applyAlignment="1">
      <alignment vertical="center"/>
    </xf>
    <xf numFmtId="14" fontId="8" fillId="9" borderId="0" xfId="0" applyNumberFormat="1" applyFont="1" applyFill="1" applyAlignment="1">
      <alignment horizontal="left" vertical="center" wrapText="1"/>
    </xf>
    <xf numFmtId="0" fontId="8" fillId="7" borderId="14" xfId="0" applyNumberFormat="1" applyFont="1" applyFill="1" applyBorder="1" applyAlignment="1" applyProtection="1">
      <alignment horizontal="left" vertical="center" wrapText="1" indent="1"/>
      <protection locked="0"/>
    </xf>
    <xf numFmtId="0" fontId="38" fillId="9" borderId="0" xfId="0" applyNumberFormat="1" applyFont="1" applyFill="1" applyAlignment="1">
      <alignment horizontal="right" vertical="center" wrapText="1" indent="1"/>
    </xf>
    <xf numFmtId="0" fontId="38" fillId="9" borderId="0" xfId="0" applyNumberFormat="1" applyFont="1" applyFill="1" applyAlignment="1">
      <alignment horizontal="left" vertical="center" wrapText="1" indent="1"/>
    </xf>
    <xf numFmtId="49" fontId="39" fillId="0" borderId="14" xfId="0" applyNumberFormat="1" applyFont="1" applyBorder="1" applyAlignment="1">
      <alignment horizontal="left" vertical="center" wrapText="1" indent="1"/>
    </xf>
    <xf numFmtId="14" fontId="42"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43" fillId="0" borderId="0" xfId="0" applyNumberFormat="1" applyFont="1" applyAlignment="1">
      <alignment vertical="center" wrapText="1"/>
    </xf>
    <xf numFmtId="0" fontId="8" fillId="10" borderId="14" xfId="0" applyNumberFormat="1" applyFont="1" applyFill="1" applyBorder="1" applyAlignment="1">
      <alignment horizontal="left" vertical="center" wrapText="1" indent="1"/>
    </xf>
    <xf numFmtId="168" fontId="0" fillId="0" borderId="15" xfId="0" applyNumberFormat="1" applyFont="1" applyBorder="1" applyAlignment="1">
      <alignment horizontal="left" vertical="center" wrapText="1" indent="1"/>
    </xf>
    <xf numFmtId="49" fontId="23" fillId="0" borderId="0" xfId="0" applyNumberFormat="1" applyFont="1" applyAlignment="1">
      <alignment horizontal="left" vertical="center" wrapText="1"/>
    </xf>
    <xf numFmtId="49" fontId="31" fillId="9" borderId="0" xfId="0" applyNumberFormat="1" applyFont="1" applyFill="1" applyAlignment="1">
      <alignment horizontal="center" vertical="center" wrapText="1"/>
    </xf>
    <xf numFmtId="0" fontId="8" fillId="0" borderId="0" xfId="0" applyNumberFormat="1" applyFont="1" applyAlignment="1">
      <alignment horizontal="left" vertical="center" wrapText="1" indent="4"/>
    </xf>
    <xf numFmtId="0" fontId="8" fillId="0" borderId="0" xfId="0" applyNumberFormat="1" applyFont="1" applyAlignment="1">
      <alignment horizontal="left" vertical="center" wrapText="1" indent="1"/>
    </xf>
    <xf numFmtId="49" fontId="44" fillId="7" borderId="14" xfId="0" applyNumberFormat="1" applyFont="1" applyFill="1" applyBorder="1" applyAlignment="1" applyProtection="1">
      <alignment horizontal="left" vertical="center" wrapText="1" indent="1"/>
      <protection locked="0"/>
    </xf>
    <xf numFmtId="0" fontId="0" fillId="0" borderId="0" xfId="0" applyNumberFormat="1" applyFont="1" applyAlignment="1">
      <alignment horizontal="center" vertical="center" wrapText="1"/>
    </xf>
    <xf numFmtId="49" fontId="8" fillId="9" borderId="0" xfId="0" applyNumberFormat="1" applyFont="1" applyFill="1" applyAlignment="1">
      <alignment horizontal="right" vertical="center" wrapText="1" indent="1"/>
    </xf>
    <xf numFmtId="49" fontId="25"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0" fillId="9" borderId="0" xfId="0" applyNumberFormat="1" applyFont="1" applyFill="1" applyAlignment="1">
      <alignment horizontal="right" vertical="center" wrapText="1" indent="1"/>
    </xf>
    <xf numFmtId="0" fontId="32" fillId="0" borderId="0" xfId="0" applyNumberFormat="1" applyFont="1" applyAlignment="1">
      <alignment vertical="top" wrapText="1"/>
    </xf>
    <xf numFmtId="0" fontId="46" fillId="0" borderId="0" xfId="0" applyNumberFormat="1" applyFont="1" applyAlignment="1">
      <alignment vertical="center" wrapText="1"/>
    </xf>
    <xf numFmtId="0" fontId="24" fillId="0" borderId="0" xfId="0" applyNumberFormat="1" applyFont="1" applyAlignment="1">
      <alignment horizontal="center" vertical="center" wrapText="1"/>
    </xf>
    <xf numFmtId="0" fontId="24" fillId="0" borderId="0" xfId="0" applyNumberFormat="1" applyFont="1" applyAlignment="1">
      <alignment horizontal="left" vertical="center" indent="1"/>
    </xf>
    <xf numFmtId="0" fontId="24"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47" fillId="0" borderId="0" xfId="0" applyNumberFormat="1" applyFont="1" applyAlignment="1">
      <alignment horizontal="left" vertical="center" wrapText="1" indent="1"/>
    </xf>
    <xf numFmtId="0" fontId="48" fillId="0" borderId="0" xfId="0" applyNumberFormat="1" applyFont="1" applyAlignment="1">
      <alignment horizontal="left" vertical="center" indent="1"/>
    </xf>
    <xf numFmtId="0" fontId="47" fillId="0" borderId="0" xfId="0" applyNumberFormat="1" applyFont="1" applyAlignment="1">
      <alignment vertical="center" wrapText="1"/>
    </xf>
    <xf numFmtId="0" fontId="49"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24" fillId="0" borderId="0" xfId="0" applyNumberFormat="1" applyFont="1" applyAlignment="1">
      <alignment vertical="center"/>
    </xf>
    <xf numFmtId="0" fontId="50" fillId="0" borderId="0" xfId="0" applyNumberFormat="1" applyFont="1" applyAlignment="1">
      <alignment vertical="center"/>
    </xf>
    <xf numFmtId="0" fontId="51" fillId="0" borderId="0" xfId="0" applyNumberFormat="1" applyFont="1" applyAlignment="1">
      <alignment vertical="center" wrapText="1"/>
    </xf>
    <xf numFmtId="4" fontId="8" fillId="0" borderId="0" xfId="0" applyNumberFormat="1" applyFont="1" applyAlignment="1">
      <alignment horizontal="right" vertical="center" wrapText="1"/>
    </xf>
    <xf numFmtId="49" fontId="8" fillId="0" borderId="0" xfId="0" applyNumberFormat="1" applyFont="1">
      <alignment vertical="top"/>
    </xf>
    <xf numFmtId="4" fontId="8" fillId="0" borderId="0" xfId="0" applyNumberFormat="1" applyFont="1" applyAlignment="1">
      <alignment horizontal="center" vertical="center" wrapText="1"/>
    </xf>
    <xf numFmtId="169" fontId="8" fillId="0" borderId="12" xfId="0" applyNumberFormat="1" applyFont="1" applyBorder="1" applyAlignment="1">
      <alignment horizontal="center" vertical="center" wrapText="1"/>
    </xf>
    <xf numFmtId="169" fontId="8" fillId="0" borderId="14" xfId="0" applyNumberFormat="1" applyFont="1" applyBorder="1" applyAlignment="1">
      <alignment horizontal="center" vertical="center" wrapText="1"/>
    </xf>
    <xf numFmtId="0" fontId="52" fillId="0" borderId="0" xfId="0" applyNumberFormat="1" applyFont="1" applyAlignment="1">
      <alignment horizontal="center" vertical="center" wrapText="1"/>
    </xf>
    <xf numFmtId="49" fontId="52" fillId="0" borderId="16" xfId="0" applyNumberFormat="1" applyFont="1" applyBorder="1" applyAlignment="1">
      <alignment horizontal="center" vertical="center" wrapText="1"/>
    </xf>
    <xf numFmtId="0" fontId="25" fillId="0" borderId="0" xfId="0" applyNumberFormat="1" applyFont="1" applyAlignment="1">
      <alignment vertical="center"/>
    </xf>
    <xf numFmtId="0" fontId="53" fillId="0" borderId="0" xfId="0" applyNumberFormat="1" applyFont="1" applyAlignment="1">
      <alignment vertical="center"/>
    </xf>
    <xf numFmtId="49" fontId="8" fillId="11" borderId="17" xfId="0" applyNumberFormat="1" applyFont="1" applyFill="1" applyBorder="1" applyAlignment="1">
      <alignment horizontal="center" vertical="center" wrapText="1"/>
    </xf>
    <xf numFmtId="49" fontId="25" fillId="11" borderId="17" xfId="0" applyNumberFormat="1" applyFont="1" applyFill="1" applyBorder="1" applyAlignment="1">
      <alignment horizontal="left" vertical="center" wrapText="1"/>
    </xf>
    <xf numFmtId="49" fontId="25" fillId="11" borderId="18" xfId="0" applyNumberFormat="1" applyFont="1" applyFill="1" applyBorder="1" applyAlignment="1">
      <alignment horizontal="left" vertical="center" wrapText="1"/>
    </xf>
    <xf numFmtId="0" fontId="24" fillId="0" borderId="19" xfId="0" applyNumberFormat="1" applyFont="1" applyBorder="1" applyAlignment="1">
      <alignment vertical="center"/>
    </xf>
    <xf numFmtId="0" fontId="8" fillId="0" borderId="14"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49" fontId="8" fillId="7" borderId="14" xfId="0" applyNumberFormat="1" applyFont="1" applyFill="1" applyBorder="1" applyAlignment="1" applyProtection="1">
      <alignment vertical="center" wrapText="1"/>
      <protection locked="0"/>
    </xf>
    <xf numFmtId="49" fontId="25" fillId="0" borderId="14" xfId="0" applyNumberFormat="1" applyFont="1" applyBorder="1" applyAlignment="1">
      <alignment horizontal="left" vertical="center" wrapText="1"/>
    </xf>
    <xf numFmtId="0" fontId="52" fillId="0" borderId="20" xfId="0" applyNumberFormat="1" applyFont="1" applyBorder="1" applyAlignment="1">
      <alignment vertical="top" wrapText="1"/>
    </xf>
    <xf numFmtId="0" fontId="8" fillId="0" borderId="21"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14" fontId="8" fillId="10" borderId="21" xfId="0" applyNumberFormat="1" applyFont="1" applyFill="1" applyBorder="1" applyAlignment="1">
      <alignment horizontal="left" vertical="center" wrapText="1" indent="1"/>
    </xf>
    <xf numFmtId="49" fontId="8" fillId="6" borderId="21" xfId="0" applyNumberFormat="1" applyFont="1" applyFill="1" applyBorder="1" applyAlignment="1">
      <alignment horizontal="center" vertical="center" wrapText="1"/>
    </xf>
    <xf numFmtId="0" fontId="54" fillId="0" borderId="0" xfId="0" applyNumberFormat="1" applyFont="1" applyAlignment="1">
      <alignment vertical="center" wrapText="1"/>
    </xf>
    <xf numFmtId="49" fontId="24" fillId="0" borderId="0" xfId="0" applyNumberFormat="1" applyFont="1">
      <alignment vertical="top"/>
    </xf>
    <xf numFmtId="0" fontId="0" fillId="0" borderId="0" xfId="0" applyNumberFormat="1" applyFont="1" applyAlignment="1">
      <alignment vertical="center" wrapText="1"/>
    </xf>
    <xf numFmtId="0" fontId="52" fillId="0" borderId="0" xfId="0" applyNumberFormat="1" applyFont="1" applyAlignment="1">
      <alignment vertical="top" wrapText="1"/>
    </xf>
    <xf numFmtId="49" fontId="32" fillId="11" borderId="12" xfId="0" applyNumberFormat="1" applyFont="1" applyFill="1" applyBorder="1" applyAlignment="1">
      <alignment horizontal="right" vertical="center" wrapText="1"/>
    </xf>
    <xf numFmtId="49" fontId="32" fillId="11" borderId="16" xfId="0" applyNumberFormat="1" applyFont="1" applyFill="1" applyBorder="1" applyAlignment="1">
      <alignment horizontal="right" vertical="center" wrapText="1"/>
    </xf>
    <xf numFmtId="49" fontId="55" fillId="11" borderId="16" xfId="0" applyNumberFormat="1" applyFont="1" applyFill="1" applyBorder="1" applyAlignment="1">
      <alignment horizontal="left" vertical="center" indent="1"/>
    </xf>
    <xf numFmtId="49" fontId="0" fillId="11" borderId="16" xfId="0" applyNumberFormat="1" applyFont="1" applyFill="1" applyBorder="1" applyAlignment="1">
      <alignment horizontal="right" vertical="center" wrapText="1"/>
    </xf>
    <xf numFmtId="49" fontId="0" fillId="11" borderId="11" xfId="0" applyNumberFormat="1" applyFont="1" applyFill="1" applyBorder="1" applyAlignment="1">
      <alignment horizontal="right" vertical="center" wrapText="1"/>
    </xf>
    <xf numFmtId="49" fontId="8" fillId="11" borderId="12" xfId="0" applyNumberFormat="1" applyFont="1" applyFill="1" applyBorder="1" applyAlignment="1">
      <alignment horizontal="right" vertical="center" wrapText="1"/>
    </xf>
    <xf numFmtId="49" fontId="8" fillId="11" borderId="16" xfId="0" applyNumberFormat="1" applyFont="1" applyFill="1" applyBorder="1" applyAlignment="1">
      <alignment horizontal="right" vertical="center" wrapText="1"/>
    </xf>
    <xf numFmtId="49" fontId="55" fillId="11" borderId="16" xfId="0" applyNumberFormat="1" applyFont="1" applyFill="1" applyBorder="1" applyAlignment="1">
      <alignment horizontal="left" vertical="center"/>
    </xf>
    <xf numFmtId="49" fontId="8" fillId="11" borderId="11" xfId="0" applyNumberFormat="1" applyFont="1" applyFill="1" applyBorder="1" applyAlignment="1">
      <alignment horizontal="right" vertical="center" wrapText="1"/>
    </xf>
    <xf numFmtId="0" fontId="8" fillId="0" borderId="22" xfId="0" applyNumberFormat="1" applyFont="1" applyBorder="1" applyAlignment="1">
      <alignment vertical="center" wrapText="1"/>
    </xf>
    <xf numFmtId="0" fontId="56" fillId="0" borderId="0" xfId="0" applyNumberFormat="1" applyFont="1" applyAlignment="1">
      <alignment vertical="center" wrapText="1"/>
    </xf>
    <xf numFmtId="0" fontId="57" fillId="0" borderId="0" xfId="0" applyNumberFormat="1" applyFont="1" applyAlignment="1">
      <alignment vertical="center" wrapText="1"/>
    </xf>
    <xf numFmtId="0" fontId="58" fillId="0" borderId="0" xfId="0" applyNumberFormat="1" applyFont="1" applyAlignment="1">
      <alignment horizontal="center" vertical="center" wrapText="1"/>
    </xf>
    <xf numFmtId="49" fontId="0" fillId="0" borderId="0" xfId="27" applyNumberFormat="1" applyFont="1">
      <alignment vertical="top"/>
    </xf>
    <xf numFmtId="0" fontId="0" fillId="0" borderId="0" xfId="0" applyNumberFormat="1" applyFont="1" applyAlignment="1">
      <alignment vertical="center"/>
    </xf>
    <xf numFmtId="0" fontId="59" fillId="0" borderId="0" xfId="0" applyNumberFormat="1" applyFont="1" applyAlignment="1">
      <alignment vertical="center"/>
    </xf>
    <xf numFmtId="0" fontId="60" fillId="0" borderId="0" xfId="0" applyNumberFormat="1" applyFont="1" applyAlignment="1">
      <alignment vertical="center"/>
    </xf>
    <xf numFmtId="0" fontId="61" fillId="0" borderId="0" xfId="0" applyNumberFormat="1" applyFont="1" applyAlignment="1">
      <alignment vertical="center"/>
    </xf>
    <xf numFmtId="0" fontId="62" fillId="0" borderId="0" xfId="0" applyNumberFormat="1" applyFont="1" applyAlignment="1">
      <alignment vertical="center"/>
    </xf>
    <xf numFmtId="0" fontId="63" fillId="0" borderId="0" xfId="0" applyNumberFormat="1" applyFont="1" applyAlignment="1">
      <alignment vertical="center"/>
    </xf>
    <xf numFmtId="0" fontId="65" fillId="0" borderId="0" xfId="0" applyNumberFormat="1" applyFont="1" applyAlignment="1">
      <alignment horizontal="center" vertical="center" wrapText="1"/>
    </xf>
    <xf numFmtId="0" fontId="25" fillId="0" borderId="19" xfId="0" applyNumberFormat="1" applyFont="1" applyBorder="1" applyAlignment="1">
      <alignment vertical="center"/>
    </xf>
    <xf numFmtId="49" fontId="52" fillId="0" borderId="0" xfId="0" applyNumberFormat="1" applyFont="1" applyAlignment="1">
      <alignment horizontal="center" vertical="center" wrapText="1"/>
    </xf>
    <xf numFmtId="49" fontId="52" fillId="0" borderId="14" xfId="0" applyNumberFormat="1" applyFont="1" applyBorder="1" applyAlignment="1">
      <alignment horizontal="center" vertical="center" wrapText="1"/>
    </xf>
    <xf numFmtId="0" fontId="24" fillId="0" borderId="0" xfId="0" applyNumberFormat="1" applyFont="1" applyAlignment="1">
      <alignment horizontal="center" vertical="center"/>
    </xf>
    <xf numFmtId="0" fontId="8" fillId="11" borderId="12" xfId="0" applyNumberFormat="1" applyFont="1" applyFill="1" applyBorder="1" applyAlignment="1">
      <alignment horizontal="center" vertical="center" wrapText="1"/>
    </xf>
    <xf numFmtId="49" fontId="8" fillId="11" borderId="16" xfId="0" applyNumberFormat="1" applyFont="1" applyFill="1" applyBorder="1" applyAlignment="1">
      <alignment horizontal="center" vertical="center" wrapText="1"/>
    </xf>
    <xf numFmtId="49" fontId="8" fillId="11" borderId="31" xfId="0" applyNumberFormat="1" applyFont="1" applyFill="1" applyBorder="1" applyAlignment="1">
      <alignment horizontal="center" vertical="center" wrapText="1"/>
    </xf>
    <xf numFmtId="49" fontId="0" fillId="11" borderId="16" xfId="0" applyNumberFormat="1" applyFont="1" applyFill="1" applyBorder="1" applyAlignment="1">
      <alignment horizontal="left" vertical="center"/>
    </xf>
    <xf numFmtId="0" fontId="0" fillId="11" borderId="11" xfId="0" applyNumberFormat="1" applyFont="1" applyFill="1" applyBorder="1" applyAlignment="1">
      <alignment vertical="center"/>
    </xf>
    <xf numFmtId="49" fontId="8" fillId="0" borderId="2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64" fillId="0" borderId="14" xfId="0" applyNumberFormat="1" applyFont="1" applyBorder="1" applyAlignment="1">
      <alignment horizontal="left" vertical="center" wrapText="1" indent="1"/>
    </xf>
    <xf numFmtId="49" fontId="55" fillId="11" borderId="11" xfId="0" applyNumberFormat="1" applyFont="1" applyFill="1" applyBorder="1" applyAlignment="1">
      <alignment horizontal="left" vertical="center" indent="1"/>
    </xf>
    <xf numFmtId="49" fontId="32" fillId="11" borderId="34" xfId="0" applyNumberFormat="1" applyFont="1" applyFill="1" applyBorder="1" applyAlignment="1">
      <alignment horizontal="right" vertical="center" wrapText="1"/>
    </xf>
    <xf numFmtId="49" fontId="32" fillId="11" borderId="35" xfId="0" applyNumberFormat="1" applyFont="1" applyFill="1" applyBorder="1" applyAlignment="1">
      <alignment horizontal="right" vertical="center" wrapText="1"/>
    </xf>
    <xf numFmtId="49" fontId="32" fillId="11" borderId="11" xfId="0" applyNumberFormat="1" applyFont="1" applyFill="1" applyBorder="1" applyAlignment="1">
      <alignment horizontal="right" vertical="center" wrapText="1"/>
    </xf>
    <xf numFmtId="0" fontId="64" fillId="12" borderId="0" xfId="0" applyNumberFormat="1" applyFont="1" applyFill="1">
      <alignment vertical="top"/>
    </xf>
    <xf numFmtId="49" fontId="55" fillId="11" borderId="16" xfId="0" applyNumberFormat="1" applyFont="1" applyFill="1" applyBorder="1" applyAlignment="1">
      <alignment horizontal="left" vertical="center" indent="2"/>
    </xf>
    <xf numFmtId="0" fontId="0" fillId="0" borderId="12" xfId="0" applyNumberFormat="1" applyFont="1" applyBorder="1" applyAlignment="1">
      <alignment horizontal="center" vertical="center"/>
    </xf>
    <xf numFmtId="49" fontId="0" fillId="0" borderId="14" xfId="0" applyNumberFormat="1" applyFont="1" applyBorder="1" applyAlignment="1">
      <alignment horizontal="left" vertical="center" wrapText="1" indent="1"/>
    </xf>
    <xf numFmtId="0" fontId="8" fillId="0" borderId="11" xfId="0" applyNumberFormat="1" applyFont="1" applyBorder="1" applyAlignment="1">
      <alignment horizontal="center" vertical="center" wrapText="1"/>
    </xf>
    <xf numFmtId="49" fontId="8" fillId="4" borderId="12" xfId="0" applyNumberFormat="1" applyFont="1" applyFill="1" applyBorder="1" applyAlignment="1" applyProtection="1">
      <alignment horizontal="left" vertical="center" wrapText="1"/>
      <protection locked="0"/>
    </xf>
    <xf numFmtId="49" fontId="36" fillId="4" borderId="14" xfId="0" applyNumberFormat="1" applyFont="1" applyFill="1" applyBorder="1" applyAlignment="1" applyProtection="1">
      <alignment horizontal="left" vertical="center" wrapText="1"/>
      <protection locked="0"/>
    </xf>
    <xf numFmtId="0" fontId="8" fillId="0" borderId="14" xfId="0" applyNumberFormat="1" applyFont="1" applyBorder="1" applyAlignment="1">
      <alignment vertical="center" wrapText="1"/>
    </xf>
    <xf numFmtId="168" fontId="0" fillId="4" borderId="14"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protection locked="0"/>
    </xf>
    <xf numFmtId="49" fontId="8" fillId="9" borderId="12" xfId="0" applyNumberFormat="1" applyFont="1" applyFill="1" applyBorder="1" applyAlignment="1">
      <alignment horizontal="left" vertical="center" wrapText="1"/>
    </xf>
    <xf numFmtId="49" fontId="36" fillId="9" borderId="14" xfId="0" applyNumberFormat="1" applyFont="1" applyFill="1" applyBorder="1" applyAlignment="1">
      <alignment horizontal="left" vertical="center" wrapText="1"/>
    </xf>
    <xf numFmtId="168" fontId="0" fillId="9" borderId="14" xfId="0" applyNumberFormat="1" applyFont="1" applyFill="1" applyBorder="1" applyAlignment="1">
      <alignment horizontal="left" vertical="center" wrapText="1" indent="1"/>
    </xf>
    <xf numFmtId="0" fontId="67" fillId="9" borderId="0" xfId="0" applyNumberFormat="1" applyFont="1" applyFill="1" applyAlignment="1">
      <alignment horizontal="right" vertical="center"/>
    </xf>
    <xf numFmtId="0" fontId="8" fillId="0" borderId="12" xfId="0" applyNumberFormat="1" applyFont="1" applyBorder="1" applyAlignment="1">
      <alignment vertical="center" wrapText="1"/>
    </xf>
    <xf numFmtId="0" fontId="8" fillId="0" borderId="16" xfId="0" applyNumberFormat="1" applyFont="1" applyBorder="1" applyAlignment="1">
      <alignment horizontal="right" vertical="center" wrapText="1" indent="1"/>
    </xf>
    <xf numFmtId="0" fontId="8" fillId="0" borderId="11" xfId="0" applyNumberFormat="1" applyFont="1" applyBorder="1" applyAlignment="1">
      <alignment horizontal="right" vertical="center" wrapText="1" indent="1"/>
    </xf>
    <xf numFmtId="0" fontId="8"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9" fontId="0" fillId="0" borderId="14" xfId="0" applyNumberFormat="1" applyFont="1" applyBorder="1" applyAlignment="1">
      <alignment vertical="center" wrapText="1"/>
    </xf>
    <xf numFmtId="0" fontId="8" fillId="11" borderId="12" xfId="0" applyNumberFormat="1" applyFont="1" applyFill="1" applyBorder="1" applyAlignment="1">
      <alignment vertical="center" wrapText="1"/>
    </xf>
    <xf numFmtId="0" fontId="8" fillId="11" borderId="16" xfId="0" applyNumberFormat="1" applyFont="1" applyFill="1" applyBorder="1" applyAlignment="1">
      <alignment vertical="center" wrapText="1"/>
    </xf>
    <xf numFmtId="0" fontId="25" fillId="11" borderId="11" xfId="0" applyNumberFormat="1" applyFont="1" applyFill="1" applyBorder="1" applyAlignment="1">
      <alignment vertical="center" wrapText="1"/>
    </xf>
    <xf numFmtId="0" fontId="8" fillId="11" borderId="17" xfId="0" applyNumberFormat="1" applyFont="1" applyFill="1" applyBorder="1" applyAlignment="1">
      <alignment vertical="center" wrapText="1"/>
    </xf>
    <xf numFmtId="0" fontId="8" fillId="0" borderId="16" xfId="0" applyNumberFormat="1" applyFont="1" applyBorder="1" applyAlignment="1">
      <alignment horizontal="center" vertical="center" wrapText="1"/>
    </xf>
    <xf numFmtId="49" fontId="8" fillId="10" borderId="14" xfId="0" applyNumberFormat="1" applyFont="1" applyFill="1" applyBorder="1" applyAlignment="1">
      <alignment horizontal="center" vertical="center" wrapText="1"/>
    </xf>
    <xf numFmtId="0" fontId="8" fillId="0" borderId="11" xfId="0" applyNumberFormat="1" applyFont="1" applyBorder="1" applyAlignment="1">
      <alignment vertical="center" wrapText="1"/>
    </xf>
    <xf numFmtId="0" fontId="8" fillId="11" borderId="36" xfId="0" applyNumberFormat="1" applyFont="1" applyFill="1" applyBorder="1" applyAlignment="1">
      <alignment vertical="center" wrapText="1"/>
    </xf>
    <xf numFmtId="0" fontId="52" fillId="0" borderId="0" xfId="27" applyNumberFormat="1" applyFont="1" applyAlignment="1">
      <alignment horizontal="center" vertical="center" wrapText="1"/>
    </xf>
    <xf numFmtId="49" fontId="8" fillId="7" borderId="14" xfId="0" applyNumberFormat="1" applyFont="1" applyFill="1" applyBorder="1" applyAlignment="1" applyProtection="1">
      <alignment horizontal="left" vertical="center" wrapText="1"/>
      <protection locked="0"/>
    </xf>
    <xf numFmtId="4" fontId="8" fillId="4" borderId="12" xfId="0" applyNumberFormat="1" applyFont="1" applyFill="1" applyBorder="1" applyAlignment="1" applyProtection="1">
      <alignment horizontal="right" vertical="center" wrapText="1"/>
      <protection locked="0"/>
    </xf>
    <xf numFmtId="0" fontId="8" fillId="6" borderId="12" xfId="0" applyNumberFormat="1" applyFont="1" applyFill="1" applyBorder="1" applyAlignment="1">
      <alignment horizontal="left" vertical="top" wrapText="1" indent="1"/>
    </xf>
    <xf numFmtId="0" fontId="8" fillId="0" borderId="14" xfId="0" applyNumberFormat="1" applyFont="1" applyBorder="1" applyAlignment="1">
      <alignment horizontal="left" vertical="top" wrapText="1"/>
    </xf>
    <xf numFmtId="3" fontId="8" fillId="7" borderId="12" xfId="0" applyNumberFormat="1" applyFont="1" applyFill="1" applyBorder="1" applyAlignment="1" applyProtection="1">
      <alignment vertical="center" wrapText="1"/>
      <protection locked="0"/>
    </xf>
    <xf numFmtId="0" fontId="8" fillId="0" borderId="14" xfId="0" applyNumberFormat="1" applyFont="1" applyBorder="1" applyAlignment="1">
      <alignment vertical="top" wrapText="1"/>
    </xf>
    <xf numFmtId="4" fontId="8" fillId="6" borderId="12" xfId="0" applyNumberFormat="1" applyFont="1" applyFill="1" applyBorder="1" applyAlignment="1">
      <alignment horizontal="right" vertical="center" wrapText="1"/>
    </xf>
    <xf numFmtId="0" fontId="25" fillId="0" borderId="14" xfId="0" applyNumberFormat="1" applyFont="1" applyBorder="1" applyAlignment="1">
      <alignment vertical="top" wrapText="1"/>
    </xf>
    <xf numFmtId="49" fontId="8" fillId="0" borderId="0" xfId="0" applyNumberFormat="1" applyFont="1" applyAlignment="1">
      <alignment horizontal="left" vertical="center" wrapText="1"/>
    </xf>
    <xf numFmtId="0" fontId="8" fillId="0" borderId="14" xfId="0" applyNumberFormat="1" applyFont="1" applyBorder="1" applyAlignment="1">
      <alignment horizontal="left" vertical="center" wrapText="1"/>
    </xf>
    <xf numFmtId="3" fontId="8" fillId="0" borderId="12" xfId="0" applyNumberFormat="1" applyFont="1" applyBorder="1" applyAlignment="1">
      <alignment vertical="center" wrapText="1"/>
    </xf>
    <xf numFmtId="0" fontId="8" fillId="0" borderId="23" xfId="0" applyNumberFormat="1" applyFont="1" applyBorder="1" applyAlignment="1">
      <alignment horizontal="center" vertical="center" wrapText="1"/>
    </xf>
    <xf numFmtId="0" fontId="8" fillId="0" borderId="14" xfId="0" applyNumberFormat="1" applyFont="1" applyBorder="1" applyAlignment="1">
      <alignment horizontal="left" vertical="center" wrapText="1" indent="1"/>
    </xf>
    <xf numFmtId="3" fontId="8" fillId="4" borderId="12" xfId="0" applyNumberFormat="1" applyFont="1" applyFill="1" applyBorder="1" applyAlignment="1" applyProtection="1">
      <alignment horizontal="right" vertical="center" wrapText="1"/>
      <protection locked="0"/>
    </xf>
    <xf numFmtId="49" fontId="8" fillId="4" borderId="14" xfId="0" applyNumberFormat="1" applyFont="1" applyFill="1" applyBorder="1" applyAlignment="1" applyProtection="1">
      <alignment horizontal="left" vertical="center" wrapText="1"/>
      <protection locked="0"/>
    </xf>
    <xf numFmtId="4" fontId="8" fillId="0" borderId="12" xfId="0" applyNumberFormat="1" applyFont="1" applyBorder="1" applyAlignment="1">
      <alignment horizontal="right" vertical="center" wrapText="1"/>
    </xf>
    <xf numFmtId="4" fontId="8" fillId="0" borderId="26" xfId="0" applyNumberFormat="1" applyFont="1" applyBorder="1" applyAlignment="1">
      <alignment horizontal="right" vertical="center" wrapText="1"/>
    </xf>
    <xf numFmtId="0" fontId="36" fillId="0" borderId="0" xfId="0" applyNumberFormat="1" applyFont="1" applyAlignment="1">
      <alignment vertical="center" wrapText="1"/>
    </xf>
    <xf numFmtId="0" fontId="8" fillId="0" borderId="0" xfId="0" applyNumberFormat="1" applyFont="1" applyAlignment="1"/>
    <xf numFmtId="0" fontId="49" fillId="0" borderId="0" xfId="0" applyNumberFormat="1" applyFont="1" applyAlignment="1">
      <alignment horizontal="center" vertical="center"/>
    </xf>
    <xf numFmtId="0" fontId="49" fillId="9" borderId="0" xfId="0" applyNumberFormat="1" applyFont="1" applyFill="1" applyAlignment="1">
      <alignment horizontal="center" vertical="center"/>
    </xf>
    <xf numFmtId="0" fontId="8" fillId="9" borderId="0" xfId="0" applyNumberFormat="1" applyFont="1" applyFill="1" applyAlignment="1"/>
    <xf numFmtId="0" fontId="68" fillId="0" borderId="0" xfId="0" applyNumberFormat="1" applyFont="1" applyAlignment="1"/>
    <xf numFmtId="0" fontId="8" fillId="9" borderId="14"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49" fontId="52" fillId="9" borderId="0" xfId="0" applyNumberFormat="1" applyFont="1" applyFill="1" applyAlignment="1">
      <alignment horizontal="center" vertical="center" wrapText="1"/>
    </xf>
    <xf numFmtId="0" fontId="8" fillId="9" borderId="14" xfId="0" applyNumberFormat="1" applyFont="1" applyFill="1" applyBorder="1" applyAlignment="1">
      <alignment horizontal="center" vertical="center"/>
    </xf>
    <xf numFmtId="49" fontId="8" fillId="0" borderId="14" xfId="0" applyNumberFormat="1" applyFont="1" applyBorder="1" applyAlignment="1">
      <alignment horizontal="left" vertical="center" wrapText="1"/>
    </xf>
    <xf numFmtId="49" fontId="55" fillId="11" borderId="11" xfId="0" applyNumberFormat="1" applyFont="1" applyFill="1" applyBorder="1" applyAlignment="1">
      <alignment horizontal="left" vertical="center"/>
    </xf>
    <xf numFmtId="0" fontId="7" fillId="3" borderId="6" xfId="0" applyNumberFormat="1" applyFont="1" applyFill="1" applyBorder="1" applyAlignment="1">
      <alignment horizontal="right" vertical="center" wrapText="1" indent="1"/>
    </xf>
    <xf numFmtId="0" fontId="7" fillId="3" borderId="8" xfId="0" applyNumberFormat="1" applyFont="1" applyFill="1" applyBorder="1" applyAlignment="1">
      <alignment horizontal="right" vertical="center" wrapText="1" indent="1"/>
    </xf>
    <xf numFmtId="0" fontId="7" fillId="3" borderId="4" xfId="0" applyNumberFormat="1" applyFont="1" applyFill="1" applyBorder="1" applyAlignment="1">
      <alignment horizontal="right" vertical="center" wrapText="1" indent="1"/>
    </xf>
    <xf numFmtId="0" fontId="7" fillId="3" borderId="0" xfId="0" applyNumberFormat="1" applyFont="1" applyFill="1" applyAlignment="1">
      <alignment horizontal="right" vertical="center" wrapText="1" indent="1"/>
    </xf>
    <xf numFmtId="0" fontId="11" fillId="0" borderId="0" xfId="0" applyNumberFormat="1" applyFont="1" applyAlignment="1">
      <alignment vertical="center" wrapText="1"/>
    </xf>
    <xf numFmtId="0" fontId="7" fillId="3" borderId="5" xfId="0" applyNumberFormat="1" applyFont="1" applyFill="1" applyBorder="1" applyAlignment="1">
      <alignment horizontal="right" vertical="center" wrapText="1" indent="1"/>
    </xf>
    <xf numFmtId="0" fontId="7" fillId="3" borderId="9" xfId="0" applyNumberFormat="1" applyFont="1" applyFill="1" applyBorder="1" applyAlignment="1">
      <alignment horizontal="right" vertical="center" wrapText="1" indent="1"/>
    </xf>
    <xf numFmtId="0" fontId="7" fillId="3" borderId="10" xfId="0" applyNumberFormat="1" applyFont="1" applyFill="1" applyBorder="1" applyAlignment="1">
      <alignment horizontal="right" vertical="center" wrapText="1" indent="1"/>
    </xf>
    <xf numFmtId="0" fontId="11" fillId="0" borderId="0" xfId="0" applyNumberFormat="1" applyFont="1" applyAlignment="1">
      <alignment vertical="top" wrapText="1"/>
    </xf>
    <xf numFmtId="49" fontId="3" fillId="0" borderId="0" xfId="0" applyNumberFormat="1" applyFont="1" applyAlignment="1">
      <alignment vertical="top" wrapText="1"/>
    </xf>
    <xf numFmtId="0" fontId="5" fillId="0" borderId="0" xfId="0" applyNumberFormat="1" applyFont="1" applyAlignment="1">
      <alignment vertical="center" wrapText="1"/>
    </xf>
    <xf numFmtId="0" fontId="5" fillId="0" borderId="0" xfId="0" applyNumberFormat="1" applyFont="1" applyAlignment="1">
      <alignment vertical="center"/>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11" fillId="0" borderId="4" xfId="0" applyNumberFormat="1" applyFont="1" applyBorder="1" applyAlignment="1">
      <alignment vertical="center" wrapText="1"/>
    </xf>
    <xf numFmtId="0" fontId="11" fillId="0" borderId="4" xfId="0" applyNumberFormat="1" applyFont="1" applyBorder="1" applyAlignment="1">
      <alignment horizontal="left" vertical="center" wrapText="1"/>
    </xf>
    <xf numFmtId="0" fontId="11" fillId="0" borderId="0" xfId="0" applyNumberFormat="1" applyFont="1" applyAlignment="1">
      <alignment horizontal="left"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14" fontId="35" fillId="0" borderId="14" xfId="0" applyNumberFormat="1" applyFont="1" applyBorder="1" applyAlignment="1">
      <alignment horizontal="center" vertical="center" wrapText="1"/>
    </xf>
    <xf numFmtId="0" fontId="33" fillId="0" borderId="0" xfId="0" applyNumberFormat="1" applyFont="1" applyAlignment="1">
      <alignment horizontal="left" vertical="center" wrapText="1"/>
    </xf>
    <xf numFmtId="0" fontId="8" fillId="0" borderId="16" xfId="0" applyNumberFormat="1" applyFont="1" applyBorder="1" applyAlignment="1">
      <alignment horizontal="left" vertical="center" wrapText="1" indent="1"/>
    </xf>
    <xf numFmtId="0" fontId="8" fillId="0" borderId="16"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52" fillId="0" borderId="29" xfId="0" applyNumberFormat="1" applyFont="1" applyBorder="1" applyAlignment="1">
      <alignment horizontal="center" vertical="center" wrapText="1"/>
    </xf>
    <xf numFmtId="49" fontId="52" fillId="0" borderId="30" xfId="0" applyNumberFormat="1" applyFont="1" applyBorder="1" applyAlignment="1">
      <alignment horizontal="center" vertical="center" wrapText="1"/>
    </xf>
    <xf numFmtId="49" fontId="52" fillId="0" borderId="12" xfId="0" applyNumberFormat="1" applyFont="1" applyBorder="1" applyAlignment="1">
      <alignment horizontal="center" vertical="center" wrapText="1"/>
    </xf>
    <xf numFmtId="49" fontId="52"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0" fontId="8" fillId="10" borderId="23" xfId="0" applyNumberFormat="1" applyFont="1" applyFill="1" applyBorder="1" applyAlignment="1">
      <alignment horizontal="left" vertical="center" wrapText="1" indent="2"/>
    </xf>
    <xf numFmtId="0" fontId="8" fillId="10" borderId="33" xfId="0" applyNumberFormat="1" applyFont="1" applyFill="1" applyBorder="1" applyAlignment="1">
      <alignment horizontal="left" vertical="center" wrapText="1" indent="2"/>
    </xf>
    <xf numFmtId="0" fontId="8" fillId="10" borderId="21" xfId="0" applyNumberFormat="1" applyFont="1" applyFill="1" applyBorder="1" applyAlignment="1">
      <alignment horizontal="left" vertical="center" wrapText="1" indent="2"/>
    </xf>
    <xf numFmtId="49" fontId="8" fillId="10" borderId="21"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14" fontId="66" fillId="0" borderId="3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9" borderId="23" xfId="0" applyNumberFormat="1" applyFont="1" applyFill="1" applyBorder="1" applyAlignment="1">
      <alignment horizontal="left" vertical="center" wrapText="1" indent="1"/>
    </xf>
    <xf numFmtId="0" fontId="8" fillId="9" borderId="21" xfId="0" applyNumberFormat="1" applyFont="1" applyFill="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3" xfId="0" applyNumberFormat="1" applyFont="1" applyBorder="1" applyAlignment="1">
      <alignment horizontal="left" vertical="center" wrapText="1" indent="1"/>
    </xf>
    <xf numFmtId="0" fontId="8" fillId="0" borderId="24"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21" xfId="0" applyNumberFormat="1" applyFont="1" applyBorder="1" applyAlignment="1">
      <alignment horizontal="left" vertical="center" indent="1"/>
    </xf>
    <xf numFmtId="0" fontId="8" fillId="0" borderId="26" xfId="0" applyNumberFormat="1" applyFont="1" applyBorder="1" applyAlignment="1">
      <alignment horizontal="left" vertical="center" inden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8" fillId="12" borderId="0" xfId="0" applyNumberFormat="1" applyFont="1" applyFill="1" applyAlignment="1">
      <alignment horizontal="center" vertical="center" wrapText="1"/>
    </xf>
    <xf numFmtId="0" fontId="8" fillId="0" borderId="14" xfId="0" applyNumberFormat="1" applyFont="1" applyBorder="1" applyAlignment="1">
      <alignment horizontal="center" vertical="center" wrapText="1"/>
    </xf>
    <xf numFmtId="0" fontId="64" fillId="0" borderId="24" xfId="0" applyNumberFormat="1" applyFont="1" applyBorder="1" applyAlignment="1">
      <alignment horizontal="center" vertical="center" wrapText="1"/>
    </xf>
    <xf numFmtId="0" fontId="64" fillId="0" borderId="17" xfId="0" applyNumberFormat="1" applyFont="1" applyBorder="1" applyAlignment="1">
      <alignment horizontal="center" vertical="center" wrapText="1"/>
    </xf>
    <xf numFmtId="0" fontId="64" fillId="0" borderId="14"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16" xfId="0" applyNumberFormat="1" applyFont="1" applyBorder="1" applyAlignment="1">
      <alignment horizontal="right" vertical="center" wrapText="1" indent="1"/>
    </xf>
    <xf numFmtId="0" fontId="8" fillId="0" borderId="11" xfId="0" applyNumberFormat="1" applyFont="1" applyBorder="1" applyAlignment="1">
      <alignment horizontal="right" vertical="center" wrapText="1" indent="1"/>
    </xf>
    <xf numFmtId="0" fontId="8" fillId="6" borderId="12" xfId="0" applyNumberFormat="1" applyFont="1" applyFill="1" applyBorder="1" applyAlignment="1">
      <alignment horizontal="left" vertical="top" wrapText="1" indent="1"/>
    </xf>
    <xf numFmtId="0" fontId="8" fillId="6" borderId="11" xfId="0" applyNumberFormat="1" applyFont="1" applyFill="1" applyBorder="1" applyAlignment="1">
      <alignment horizontal="left" vertical="top" wrapText="1" indent="1"/>
    </xf>
    <xf numFmtId="0" fontId="8" fillId="0" borderId="12" xfId="0" applyNumberFormat="1" applyFont="1" applyBorder="1" applyAlignment="1">
      <alignment horizontal="right" vertical="center" wrapText="1"/>
    </xf>
    <xf numFmtId="0" fontId="8" fillId="0" borderId="16" xfId="0" applyNumberFormat="1" applyFont="1" applyBorder="1" applyAlignment="1">
      <alignment horizontal="right" vertical="center" wrapText="1"/>
    </xf>
    <xf numFmtId="49" fontId="8" fillId="0" borderId="0" xfId="0" applyNumberFormat="1" applyFont="1" applyAlignment="1">
      <alignment vertical="center" wrapText="1"/>
    </xf>
    <xf numFmtId="0" fontId="52" fillId="0" borderId="20" xfId="0" applyNumberFormat="1" applyFont="1" applyBorder="1" applyAlignment="1">
      <alignment horizontal="center" vertical="center" wrapText="1"/>
    </xf>
    <xf numFmtId="0" fontId="8" fillId="0" borderId="17" xfId="0" applyNumberFormat="1" applyFont="1" applyBorder="1" applyAlignment="1">
      <alignment horizontal="left" vertical="top" wrapText="1" indent="1"/>
    </xf>
    <xf numFmtId="0" fontId="8" fillId="0" borderId="36" xfId="0" applyNumberFormat="1" applyFont="1" applyBorder="1" applyAlignment="1">
      <alignment horizontal="left" vertical="center" wrapText="1" indent="1"/>
    </xf>
    <xf numFmtId="0" fontId="8" fillId="0" borderId="23" xfId="0" applyNumberFormat="1" applyFont="1" applyBorder="1" applyAlignment="1">
      <alignment horizontal="left" vertical="top" wrapText="1"/>
    </xf>
    <xf numFmtId="0" fontId="8" fillId="0" borderId="21" xfId="0" applyNumberFormat="1" applyFont="1" applyBorder="1" applyAlignment="1">
      <alignment horizontal="left" vertical="top" wrapText="1"/>
    </xf>
    <xf numFmtId="0" fontId="8" fillId="0" borderId="33" xfId="0" applyNumberFormat="1" applyFont="1" applyBorder="1" applyAlignment="1">
      <alignment horizontal="center" vertical="center" wrapText="1"/>
    </xf>
    <xf numFmtId="0" fontId="8" fillId="0" borderId="21" xfId="0" applyNumberFormat="1" applyFont="1" applyBorder="1" applyAlignment="1">
      <alignment horizontal="center" vertical="center"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57175" y="1400175"/>
          <a:ext cx="324041" cy="343091"/>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57175" y="2066925"/>
          <a:ext cx="324041" cy="343091"/>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7667625" y="476250"/>
          <a:ext cx="207645" cy="207645"/>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66700" y="2409825"/>
          <a:ext cx="288036" cy="320802"/>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57175" y="5210175"/>
          <a:ext cx="331375" cy="324041"/>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00100" y="742950"/>
          <a:ext cx="207645" cy="207645"/>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14350" y="561975"/>
          <a:ext cx="304514"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73558" y="847725"/>
          <a:ext cx="348901"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QUARTER.HEAT.EIAS(v1.1.1)%20&#1094;&#1077;&#1085;&#1086;&#1074;&#1072;&#1103;%20&#1079;&#1086;&#1085;&#1072;_3%20&#1082;&#1074;.%20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PP110.OPEN.INFO.QUARTER.HEAT.EIAS</v>
          </cell>
        </row>
        <row r="3">
          <cell r="B3" t="str">
            <v>Версия отчёта: 1.1.1</v>
          </cell>
        </row>
      </sheetData>
      <sheetData sheetId="1">
        <row r="5">
          <cell r="E5"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7">
          <cell r="F7" t="str">
            <v>Новосибирская область</v>
          </cell>
        </row>
        <row r="11">
          <cell r="F11" t="str">
            <v/>
          </cell>
        </row>
        <row r="13">
          <cell r="F13" t="str">
            <v/>
          </cell>
        </row>
        <row r="14">
          <cell r="F14">
            <v>2024</v>
          </cell>
        </row>
        <row r="15">
          <cell r="F15" t="str">
            <v>III квартал</v>
          </cell>
        </row>
        <row r="31">
          <cell r="F31" t="str">
            <v>ФГУП "УЭВ"</v>
          </cell>
        </row>
        <row r="33">
          <cell r="F33" t="str">
            <v>5408183046</v>
          </cell>
        </row>
        <row r="34">
          <cell r="F34" t="str">
            <v>540801001</v>
          </cell>
        </row>
        <row r="36">
          <cell r="F36" t="str">
            <v>Единая теплоснабжающая организация в ценовой зоне теплоснабжения</v>
          </cell>
        </row>
        <row r="41">
          <cell r="F41" t="str">
            <v>нет</v>
          </cell>
        </row>
      </sheetData>
      <sheetData sheetId="2">
        <row r="12">
          <cell r="F12" t="str">
            <v>ter_1</v>
          </cell>
          <cell r="G12" t="str">
            <v>Территория 1</v>
          </cell>
        </row>
        <row r="13">
          <cell r="F13" t="str">
            <v>61</v>
          </cell>
          <cell r="G13" t="str">
            <v>Город Новосибирск</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t="str">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ell>
          <cell r="Q13" t="str">
            <v>без дифференциации</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row>
        <row r="6">
          <cell r="C6">
            <v>2026</v>
          </cell>
          <cell r="H6" t="str">
            <v>НПД</v>
          </cell>
          <cell r="O6" t="str">
            <v>отборный пар, 7-13 кг/см2</v>
          </cell>
          <cell r="R6" t="str">
            <v>без дифференциации</v>
          </cell>
        </row>
        <row r="7">
          <cell r="H7" t="str">
            <v>налогообложение казённых учреждений</v>
          </cell>
          <cell r="O7" t="str">
            <v>отборный пар, &gt; 13 кг/см2</v>
          </cell>
        </row>
        <row r="8">
          <cell r="H8" t="str">
            <v>смешанное налогообложение</v>
          </cell>
          <cell r="O8" t="str">
            <v>острый и редуцированный пар</v>
          </cell>
          <cell r="AZ8" t="str">
            <v>по мероприятиям</v>
          </cell>
        </row>
        <row r="9">
          <cell r="O9" t="str">
            <v>горячая вода в системе централизованного теплоснабжения на отопление</v>
          </cell>
          <cell r="AZ9" t="str">
            <v>по группам мероприятий</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row>
        <row r="11">
          <cell r="J11" t="str">
            <v>кВт*ч</v>
          </cell>
          <cell r="K11" t="str">
            <v>Торги/аукционы</v>
          </cell>
          <cell r="O11" t="str">
            <v>прочее</v>
          </cell>
        </row>
        <row r="12">
          <cell r="J12" t="str">
            <v>МВт</v>
          </cell>
          <cell r="K12" t="str">
            <v>Прямые договора без торгов</v>
          </cell>
          <cell r="O12" t="str">
            <v>без дифференциации</v>
          </cell>
        </row>
        <row r="13">
          <cell r="K13" t="str">
            <v>Прочее</v>
          </cell>
        </row>
        <row r="15">
          <cell r="AZ15" t="str">
            <v>по мероприятиям</v>
          </cell>
        </row>
        <row r="16">
          <cell r="AZ16" t="str">
            <v>по группам мероприятий</v>
          </cell>
        </row>
        <row r="17">
          <cell r="AZ17" t="str">
            <v>по мероприятиям и группам мероприятий</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row>
        <row r="36">
          <cell r="E36" t="str">
            <v>HEAT</v>
          </cell>
          <cell r="F36" t="str">
            <v>теплоснабжения</v>
          </cell>
          <cell r="G36" t="str">
            <v>теплоснабжение</v>
          </cell>
        </row>
        <row r="44">
          <cell r="G44">
            <v>2024</v>
          </cell>
        </row>
        <row r="45">
          <cell r="E45" t="str">
            <v>Q</v>
          </cell>
          <cell r="J45"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01.07.2024</v>
          </cell>
          <cell r="H47" t="str">
            <v>30.09.2024</v>
          </cell>
          <cell r="I47" t="b">
            <v>0</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0</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0</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0</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31.12.2024</v>
          </cell>
          <cell r="I51" t="b">
            <v>1</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31.12.2024</v>
          </cell>
          <cell r="I52" t="b">
            <v>1</v>
          </cell>
          <cell r="J52" t="str">
            <v>Показатели, подлежащие раскрытию в сфере теплоснабжения (цены и тарифы)</v>
          </cell>
        </row>
        <row r="53">
          <cell r="F53" t="str">
            <v>ROIV</v>
          </cell>
          <cell r="G53" t="str">
            <v>01.01.2024</v>
          </cell>
          <cell r="H53" t="str">
            <v>31.12.2024</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ФГУП "УЭВ"</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производственных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hahina@ue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9" customWidth="1"/>
    <col min="2" max="2" width="9.140625" style="29" customWidth="1"/>
    <col min="3" max="3" width="16.42578125" style="29" customWidth="1"/>
    <col min="4" max="25" width="6.28515625" style="29" customWidth="1"/>
    <col min="26" max="28" width="11" style="29"/>
    <col min="29" max="16384" width="11" style="5"/>
  </cols>
  <sheetData>
    <row r="1" spans="1:28" ht="15.75" customHeight="1">
      <c r="A1" s="1"/>
      <c r="B1" s="2"/>
      <c r="C1" s="2"/>
      <c r="D1" s="2"/>
      <c r="E1" s="2"/>
      <c r="F1" s="2"/>
      <c r="G1" s="2"/>
      <c r="H1" s="2"/>
      <c r="I1" s="2"/>
      <c r="J1" s="2"/>
      <c r="K1" s="2"/>
      <c r="L1" s="2"/>
      <c r="M1" s="2"/>
      <c r="N1" s="2"/>
      <c r="O1" s="2"/>
      <c r="P1" s="2"/>
      <c r="Q1" s="2"/>
      <c r="R1" s="2"/>
      <c r="S1" s="2"/>
      <c r="T1" s="2"/>
      <c r="U1" s="2"/>
      <c r="V1" s="2"/>
      <c r="W1" s="2"/>
      <c r="X1" s="2"/>
      <c r="Y1" s="3"/>
      <c r="Z1" s="2"/>
      <c r="AA1" s="4" t="s">
        <v>0</v>
      </c>
      <c r="AB1" s="2"/>
    </row>
    <row r="2" spans="1:28" ht="17.25" customHeight="1">
      <c r="A2" s="2"/>
      <c r="B2" s="251" t="s">
        <v>1</v>
      </c>
      <c r="C2" s="251"/>
      <c r="D2" s="251"/>
      <c r="E2" s="251"/>
      <c r="F2" s="251"/>
      <c r="G2" s="251"/>
      <c r="H2" s="251"/>
      <c r="I2" s="251"/>
      <c r="J2" s="251"/>
      <c r="K2" s="251"/>
      <c r="L2" s="251"/>
      <c r="M2" s="251"/>
      <c r="N2" s="251"/>
      <c r="O2" s="251"/>
      <c r="P2" s="251"/>
      <c r="Q2" s="6"/>
      <c r="R2" s="6"/>
      <c r="S2" s="6"/>
      <c r="T2" s="6"/>
      <c r="U2" s="6"/>
      <c r="V2" s="7"/>
      <c r="W2" s="6"/>
      <c r="X2" s="6"/>
      <c r="Y2" s="3"/>
      <c r="Z2" s="2"/>
      <c r="AA2" s="4"/>
      <c r="AB2" s="2"/>
    </row>
    <row r="3" spans="1:28" ht="15.75" customHeight="1">
      <c r="A3" s="2"/>
      <c r="B3" s="252" t="s">
        <v>2</v>
      </c>
      <c r="C3" s="252"/>
      <c r="D3" s="252"/>
      <c r="E3" s="252"/>
      <c r="F3" s="252"/>
      <c r="G3" s="252"/>
      <c r="H3" s="252"/>
      <c r="I3" s="252"/>
      <c r="J3" s="252"/>
      <c r="K3" s="252"/>
      <c r="L3" s="252"/>
      <c r="M3" s="252"/>
      <c r="N3" s="252"/>
      <c r="O3" s="252"/>
      <c r="P3" s="252"/>
      <c r="Q3" s="7"/>
      <c r="R3" s="7"/>
      <c r="S3" s="6"/>
      <c r="T3" s="6"/>
      <c r="U3" s="6"/>
      <c r="V3" s="7"/>
      <c r="W3" s="7"/>
      <c r="X3" s="7"/>
      <c r="Y3" s="7"/>
      <c r="Z3" s="2"/>
      <c r="AA3" s="4"/>
      <c r="AB3" s="2"/>
    </row>
    <row r="4" spans="1:28" ht="17.25" customHeight="1">
      <c r="A4" s="2"/>
      <c r="B4" s="8"/>
      <c r="C4" s="2"/>
      <c r="D4" s="7"/>
      <c r="E4" s="7"/>
      <c r="F4" s="7"/>
      <c r="G4" s="7"/>
      <c r="H4" s="7"/>
      <c r="I4" s="7"/>
      <c r="J4" s="7"/>
      <c r="K4" s="7"/>
      <c r="L4" s="7"/>
      <c r="M4" s="7"/>
      <c r="N4" s="7"/>
      <c r="O4" s="7"/>
      <c r="P4" s="7"/>
      <c r="Q4" s="7"/>
      <c r="R4" s="7"/>
      <c r="S4" s="7"/>
      <c r="T4" s="7"/>
      <c r="U4" s="7"/>
      <c r="V4" s="7"/>
      <c r="W4" s="7"/>
      <c r="X4" s="7"/>
      <c r="Y4" s="7"/>
      <c r="Z4" s="2"/>
      <c r="AA4" s="4"/>
      <c r="AB4" s="2"/>
    </row>
    <row r="5" spans="1:28" ht="22.5" customHeight="1">
      <c r="A5" s="9"/>
      <c r="B5" s="253" t="str">
        <f>IF(TEMPLATE_SPHERE="","Информация, подлежащая раскрытию регулируемыми организациями",[1]Титульный!E5)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54"/>
      <c r="D5" s="254"/>
      <c r="E5" s="254"/>
      <c r="F5" s="254"/>
      <c r="G5" s="254"/>
      <c r="H5" s="254"/>
      <c r="I5" s="254"/>
      <c r="J5" s="254"/>
      <c r="K5" s="254"/>
      <c r="L5" s="254"/>
      <c r="M5" s="254"/>
      <c r="N5" s="254"/>
      <c r="O5" s="254"/>
      <c r="P5" s="254"/>
      <c r="Q5" s="254"/>
      <c r="R5" s="254"/>
      <c r="S5" s="254"/>
      <c r="T5" s="254"/>
      <c r="U5" s="254"/>
      <c r="V5" s="254"/>
      <c r="W5" s="254"/>
      <c r="X5" s="254"/>
      <c r="Y5" s="255"/>
      <c r="Z5" s="9"/>
      <c r="AA5" s="4"/>
      <c r="AB5" s="9"/>
    </row>
    <row r="6" spans="1:28" ht="15" customHeight="1">
      <c r="A6" s="10"/>
      <c r="B6" s="243" t="s">
        <v>3</v>
      </c>
      <c r="C6" s="246"/>
      <c r="D6" s="11"/>
      <c r="E6" s="11"/>
      <c r="F6" s="11"/>
      <c r="G6" s="11"/>
      <c r="H6" s="11"/>
      <c r="I6" s="11"/>
      <c r="J6" s="11"/>
      <c r="K6" s="11"/>
      <c r="L6" s="11"/>
      <c r="M6" s="11"/>
      <c r="N6" s="11"/>
      <c r="O6" s="11"/>
      <c r="P6" s="11"/>
      <c r="Q6" s="11"/>
      <c r="R6" s="11"/>
      <c r="S6" s="11"/>
      <c r="T6" s="11"/>
      <c r="U6" s="11"/>
      <c r="V6" s="11"/>
      <c r="W6" s="11"/>
      <c r="X6" s="11"/>
      <c r="Y6" s="12"/>
      <c r="Z6" s="13"/>
      <c r="AA6" s="14"/>
      <c r="AB6" s="14"/>
    </row>
    <row r="7" spans="1:28" ht="15" customHeight="1">
      <c r="A7" s="10"/>
      <c r="B7" s="243"/>
      <c r="C7" s="246"/>
      <c r="D7" s="11"/>
      <c r="E7" s="11"/>
      <c r="F7" s="15"/>
      <c r="G7" s="15"/>
      <c r="H7" s="15"/>
      <c r="I7" s="15"/>
      <c r="J7" s="15"/>
      <c r="K7" s="15"/>
      <c r="L7" s="15"/>
      <c r="M7" s="15"/>
      <c r="N7" s="15"/>
      <c r="O7" s="11"/>
      <c r="P7" s="15"/>
      <c r="Q7" s="15"/>
      <c r="R7" s="15"/>
      <c r="S7" s="15"/>
      <c r="T7" s="15"/>
      <c r="U7" s="15"/>
      <c r="V7" s="15"/>
      <c r="W7" s="15"/>
      <c r="X7" s="15"/>
      <c r="Y7" s="12"/>
      <c r="Z7" s="13"/>
      <c r="AA7" s="14"/>
      <c r="AB7" s="14"/>
    </row>
    <row r="8" spans="1:28" ht="15" customHeight="1">
      <c r="A8" s="10"/>
      <c r="B8" s="243"/>
      <c r="C8" s="246"/>
      <c r="D8" s="16"/>
      <c r="E8" s="17" t="s">
        <v>4</v>
      </c>
      <c r="F8" s="256" t="s">
        <v>5</v>
      </c>
      <c r="G8" s="245"/>
      <c r="H8" s="245"/>
      <c r="I8" s="245"/>
      <c r="J8" s="245"/>
      <c r="K8" s="245"/>
      <c r="L8" s="245"/>
      <c r="M8" s="245"/>
      <c r="N8" s="16"/>
      <c r="O8" s="18" t="s">
        <v>4</v>
      </c>
      <c r="P8" s="257" t="s">
        <v>6</v>
      </c>
      <c r="Q8" s="258"/>
      <c r="R8" s="258"/>
      <c r="S8" s="258"/>
      <c r="T8" s="258"/>
      <c r="U8" s="258"/>
      <c r="V8" s="258"/>
      <c r="W8" s="258"/>
      <c r="X8" s="258"/>
      <c r="Y8" s="12"/>
      <c r="Z8" s="13"/>
      <c r="AA8" s="14"/>
      <c r="AB8" s="14"/>
    </row>
    <row r="9" spans="1:28" ht="15" customHeight="1">
      <c r="A9" s="10"/>
      <c r="B9" s="243"/>
      <c r="C9" s="246"/>
      <c r="D9" s="16"/>
      <c r="E9" s="19" t="s">
        <v>4</v>
      </c>
      <c r="F9" s="256" t="s">
        <v>7</v>
      </c>
      <c r="G9" s="245"/>
      <c r="H9" s="245"/>
      <c r="I9" s="245"/>
      <c r="J9" s="245"/>
      <c r="K9" s="245"/>
      <c r="L9" s="245"/>
      <c r="M9" s="245"/>
      <c r="N9" s="16"/>
      <c r="O9" s="20" t="s">
        <v>4</v>
      </c>
      <c r="P9" s="257" t="s">
        <v>8</v>
      </c>
      <c r="Q9" s="258"/>
      <c r="R9" s="258"/>
      <c r="S9" s="258"/>
      <c r="T9" s="258"/>
      <c r="U9" s="258"/>
      <c r="V9" s="258"/>
      <c r="W9" s="258"/>
      <c r="X9" s="258"/>
      <c r="Y9" s="12"/>
      <c r="Z9" s="13"/>
      <c r="AA9" s="14"/>
      <c r="AB9" s="14"/>
    </row>
    <row r="10" spans="1:28" ht="30" customHeight="1">
      <c r="A10" s="10"/>
      <c r="B10" s="243"/>
      <c r="C10" s="244"/>
      <c r="D10" s="21"/>
      <c r="E10" s="22"/>
      <c r="F10" s="15"/>
      <c r="G10" s="15"/>
      <c r="H10" s="15"/>
      <c r="I10" s="15"/>
      <c r="J10" s="15"/>
      <c r="K10" s="15"/>
      <c r="L10" s="15"/>
      <c r="M10" s="15"/>
      <c r="N10" s="15"/>
      <c r="O10" s="22"/>
      <c r="P10" s="15"/>
      <c r="Q10" s="15"/>
      <c r="R10" s="15"/>
      <c r="S10" s="15"/>
      <c r="T10" s="15"/>
      <c r="U10" s="15"/>
      <c r="V10" s="15"/>
      <c r="W10" s="15"/>
      <c r="X10" s="15"/>
      <c r="Y10" s="12"/>
      <c r="Z10" s="13"/>
      <c r="AA10" s="14"/>
      <c r="AB10" s="14"/>
    </row>
    <row r="11" spans="1:28" ht="19.5" customHeight="1">
      <c r="A11" s="10"/>
      <c r="B11" s="241" t="s">
        <v>9</v>
      </c>
      <c r="C11" s="242"/>
      <c r="D11" s="16"/>
      <c r="E11" s="23"/>
      <c r="F11" s="23"/>
      <c r="G11" s="23"/>
      <c r="H11" s="23"/>
      <c r="I11" s="23"/>
      <c r="J11" s="23"/>
      <c r="K11" s="23"/>
      <c r="L11" s="23"/>
      <c r="M11" s="23"/>
      <c r="N11" s="23"/>
      <c r="O11" s="23"/>
      <c r="P11" s="23"/>
      <c r="Q11" s="23"/>
      <c r="R11" s="23"/>
      <c r="S11" s="23"/>
      <c r="T11" s="23"/>
      <c r="U11" s="23"/>
      <c r="V11" s="23"/>
      <c r="W11" s="23"/>
      <c r="X11" s="23"/>
      <c r="Y11" s="12"/>
      <c r="Z11" s="13"/>
      <c r="AA11" s="14"/>
      <c r="AB11" s="14"/>
    </row>
    <row r="12" spans="1:28" ht="69" customHeight="1">
      <c r="A12" s="10"/>
      <c r="B12" s="243"/>
      <c r="C12" s="244"/>
      <c r="D12" s="24"/>
      <c r="E12" s="245" t="s">
        <v>10</v>
      </c>
      <c r="F12" s="245"/>
      <c r="G12" s="245"/>
      <c r="H12" s="245"/>
      <c r="I12" s="245"/>
      <c r="J12" s="245"/>
      <c r="K12" s="245"/>
      <c r="L12" s="245"/>
      <c r="M12" s="245"/>
      <c r="N12" s="245"/>
      <c r="O12" s="245"/>
      <c r="P12" s="245"/>
      <c r="Q12" s="245"/>
      <c r="R12" s="245"/>
      <c r="S12" s="245"/>
      <c r="T12" s="245"/>
      <c r="U12" s="245"/>
      <c r="V12" s="245"/>
      <c r="W12" s="245"/>
      <c r="X12" s="245"/>
      <c r="Y12" s="12"/>
      <c r="Z12" s="13"/>
      <c r="AA12" s="14"/>
      <c r="AB12" s="14"/>
    </row>
    <row r="13" spans="1:28" ht="15" customHeight="1">
      <c r="A13" s="10"/>
      <c r="B13" s="241" t="s">
        <v>11</v>
      </c>
      <c r="C13" s="242"/>
      <c r="D13" s="11"/>
      <c r="E13" s="23"/>
      <c r="F13" s="23"/>
      <c r="G13" s="23"/>
      <c r="H13" s="23"/>
      <c r="I13" s="23"/>
      <c r="J13" s="23"/>
      <c r="K13" s="23"/>
      <c r="L13" s="23"/>
      <c r="M13" s="23"/>
      <c r="N13" s="23"/>
      <c r="O13" s="23"/>
      <c r="P13" s="23"/>
      <c r="Q13" s="23"/>
      <c r="R13" s="23"/>
      <c r="S13" s="23"/>
      <c r="T13" s="23"/>
      <c r="U13" s="23"/>
      <c r="V13" s="23"/>
      <c r="W13" s="23"/>
      <c r="X13" s="23"/>
      <c r="Y13" s="12"/>
      <c r="Z13" s="13"/>
      <c r="AA13" s="14"/>
      <c r="AB13" s="14"/>
    </row>
    <row r="14" spans="1:28" ht="57" customHeight="1">
      <c r="A14" s="10"/>
      <c r="B14" s="243"/>
      <c r="C14" s="246"/>
      <c r="D14" s="16"/>
      <c r="E14" s="249" t="s">
        <v>12</v>
      </c>
      <c r="F14" s="249"/>
      <c r="G14" s="249"/>
      <c r="H14" s="249"/>
      <c r="I14" s="249"/>
      <c r="J14" s="249"/>
      <c r="K14" s="249"/>
      <c r="L14" s="249"/>
      <c r="M14" s="249"/>
      <c r="N14" s="249"/>
      <c r="O14" s="249"/>
      <c r="P14" s="249"/>
      <c r="Q14" s="249"/>
      <c r="R14" s="249"/>
      <c r="S14" s="249"/>
      <c r="T14" s="249"/>
      <c r="U14" s="249"/>
      <c r="V14" s="249"/>
      <c r="W14" s="249"/>
      <c r="X14" s="249"/>
      <c r="Y14" s="12"/>
      <c r="Z14" s="13"/>
      <c r="AA14" s="14"/>
      <c r="AB14" s="14"/>
    </row>
    <row r="15" spans="1:28" ht="16.5" customHeight="1">
      <c r="A15" s="10"/>
      <c r="B15" s="247"/>
      <c r="C15" s="248"/>
      <c r="D15" s="25"/>
      <c r="E15" s="26"/>
      <c r="F15" s="26"/>
      <c r="G15" s="26"/>
      <c r="H15" s="26"/>
      <c r="I15" s="26"/>
      <c r="J15" s="26"/>
      <c r="K15" s="26"/>
      <c r="L15" s="26"/>
      <c r="M15" s="26"/>
      <c r="N15" s="26"/>
      <c r="O15" s="26"/>
      <c r="P15" s="26"/>
      <c r="Q15" s="26"/>
      <c r="R15" s="26"/>
      <c r="S15" s="26"/>
      <c r="T15" s="26"/>
      <c r="U15" s="26"/>
      <c r="V15" s="26"/>
      <c r="W15" s="26"/>
      <c r="X15" s="26"/>
      <c r="Y15" s="27"/>
      <c r="Z15" s="13"/>
      <c r="AA15" s="28"/>
      <c r="AB15" s="14"/>
    </row>
    <row r="16" spans="1:28" ht="95.25" customHeight="1">
      <c r="A16" s="2"/>
      <c r="B16" s="249"/>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
      <c r="AA16" s="4"/>
      <c r="AB16" s="2"/>
    </row>
    <row r="17" spans="1:28" ht="14.25" customHeight="1">
      <c r="A17" s="2"/>
      <c r="B17" s="2"/>
      <c r="C17" s="2"/>
      <c r="D17" s="2"/>
      <c r="E17" s="2"/>
      <c r="F17" s="2"/>
      <c r="G17" s="2"/>
      <c r="H17" s="2"/>
      <c r="I17" s="2"/>
      <c r="J17" s="2"/>
      <c r="K17" s="2"/>
      <c r="L17" s="2"/>
      <c r="M17" s="2"/>
      <c r="N17" s="2"/>
      <c r="O17" s="2"/>
      <c r="P17" s="2"/>
      <c r="Q17" s="2"/>
      <c r="R17" s="2"/>
      <c r="S17" s="2"/>
      <c r="T17" s="2"/>
      <c r="U17" s="2"/>
      <c r="V17" s="2"/>
      <c r="W17" s="2"/>
      <c r="X17" s="2"/>
      <c r="Y17" s="3"/>
      <c r="Z17" s="2"/>
      <c r="AA17" s="4"/>
      <c r="AB17" s="2"/>
    </row>
    <row r="18" spans="1:28" ht="14.25" customHeight="1">
      <c r="A18" s="2"/>
      <c r="B18" s="2"/>
      <c r="C18" s="2"/>
      <c r="D18" s="2"/>
      <c r="E18" s="2"/>
      <c r="F18" s="2"/>
      <c r="G18" s="2"/>
      <c r="H18" s="2"/>
      <c r="I18" s="2"/>
      <c r="J18" s="2"/>
      <c r="K18" s="2"/>
      <c r="L18" s="2"/>
      <c r="M18" s="2"/>
      <c r="N18" s="2"/>
      <c r="O18" s="2"/>
      <c r="P18" s="2"/>
      <c r="Q18" s="2"/>
      <c r="R18" s="2"/>
      <c r="S18" s="2"/>
      <c r="T18" s="2"/>
      <c r="U18" s="2"/>
      <c r="V18" s="2"/>
      <c r="W18" s="2"/>
      <c r="X18" s="2"/>
      <c r="Y18" s="3"/>
      <c r="Z18" s="2"/>
      <c r="AA18" s="4"/>
      <c r="AB18" s="2"/>
    </row>
    <row r="19" spans="1:28" ht="14.25" customHeight="1">
      <c r="A19" s="2"/>
      <c r="B19" s="2"/>
      <c r="C19" s="2"/>
      <c r="D19" s="2"/>
      <c r="E19" s="2"/>
      <c r="F19" s="2"/>
      <c r="G19" s="2"/>
      <c r="H19" s="2"/>
      <c r="I19" s="2"/>
      <c r="J19" s="2"/>
      <c r="K19" s="2"/>
      <c r="L19" s="2"/>
      <c r="M19" s="2"/>
      <c r="N19" s="2"/>
      <c r="O19" s="2"/>
      <c r="P19" s="2"/>
      <c r="Q19" s="2"/>
      <c r="R19" s="2"/>
      <c r="S19" s="2"/>
      <c r="T19" s="2"/>
      <c r="U19" s="2"/>
      <c r="V19" s="2"/>
      <c r="W19" s="2"/>
      <c r="X19" s="2"/>
      <c r="Y19" s="3"/>
      <c r="Z19" s="2"/>
      <c r="AA19" s="4"/>
      <c r="AB19" s="2"/>
    </row>
    <row r="20" spans="1:28" ht="14.25" customHeight="1">
      <c r="A20" s="2"/>
      <c r="B20" s="2"/>
      <c r="C20" s="2"/>
      <c r="D20" s="2"/>
      <c r="E20" s="2"/>
      <c r="F20" s="2"/>
      <c r="G20" s="2"/>
      <c r="H20" s="2"/>
      <c r="I20" s="2"/>
      <c r="J20" s="2"/>
      <c r="K20" s="2"/>
      <c r="L20" s="2"/>
      <c r="M20" s="2"/>
      <c r="N20" s="2"/>
      <c r="O20" s="2"/>
      <c r="P20" s="2"/>
      <c r="Q20" s="2"/>
      <c r="R20" s="2"/>
      <c r="S20" s="2"/>
      <c r="T20" s="2"/>
      <c r="U20" s="2"/>
      <c r="V20" s="2"/>
      <c r="W20" s="2"/>
      <c r="X20" s="2"/>
      <c r="Y20" s="3"/>
      <c r="Z20" s="2"/>
      <c r="AA20" s="4"/>
      <c r="AB20" s="2"/>
    </row>
    <row r="21" spans="1:28" ht="14.25" customHeight="1">
      <c r="A21" s="2"/>
      <c r="B21" s="2"/>
      <c r="C21" s="2"/>
      <c r="D21" s="2"/>
      <c r="E21" s="2"/>
      <c r="F21" s="2"/>
      <c r="G21" s="2"/>
      <c r="H21" s="2"/>
      <c r="I21" s="2"/>
      <c r="J21" s="2"/>
      <c r="K21" s="2"/>
      <c r="L21" s="2"/>
      <c r="M21" s="2"/>
      <c r="N21" s="2"/>
      <c r="O21" s="2"/>
      <c r="P21" s="2"/>
      <c r="Q21" s="2"/>
      <c r="R21" s="2"/>
      <c r="S21" s="2"/>
      <c r="T21" s="2"/>
      <c r="U21" s="2"/>
      <c r="V21" s="2"/>
      <c r="W21" s="2"/>
      <c r="X21" s="2"/>
      <c r="Y21" s="3"/>
      <c r="Z21" s="2"/>
      <c r="AA21" s="4"/>
      <c r="AB21" s="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E4" sqref="E4"/>
    </sheetView>
  </sheetViews>
  <sheetFormatPr defaultColWidth="9.140625" defaultRowHeight="11.25" customHeight="1"/>
  <cols>
    <col min="1" max="1" width="10.7109375" style="30" hidden="1" customWidth="1"/>
    <col min="2" max="2" width="10.7109375" style="36" hidden="1" customWidth="1"/>
    <col min="3" max="3" width="3" style="41" customWidth="1"/>
    <col min="4" max="4" width="1" style="42" customWidth="1"/>
    <col min="5" max="6" width="55" style="42" customWidth="1"/>
    <col min="7" max="7" width="1" style="50" customWidth="1"/>
    <col min="8" max="8" width="18" style="42" hidden="1" customWidth="1"/>
    <col min="9" max="9" width="59" style="33" customWidth="1"/>
    <col min="10" max="10" width="52.140625" style="59" hidden="1" customWidth="1"/>
    <col min="11" max="11" width="8" style="42" customWidth="1"/>
    <col min="12" max="12" width="77" style="42" customWidth="1"/>
    <col min="13" max="16" width="8" style="42" customWidth="1"/>
    <col min="17" max="17" width="12" style="42" hidden="1" customWidth="1"/>
    <col min="18" max="16384" width="9.140625" style="5"/>
  </cols>
  <sheetData>
    <row r="1" spans="1:17" s="32" customFormat="1" ht="3" customHeight="1">
      <c r="A1" s="30"/>
      <c r="B1" s="31"/>
      <c r="F1" s="32" t="s">
        <v>13</v>
      </c>
      <c r="G1" s="33"/>
      <c r="H1" s="34"/>
      <c r="I1" s="33"/>
      <c r="J1" s="35"/>
      <c r="Q1" s="32" t="s">
        <v>14</v>
      </c>
    </row>
    <row r="2" spans="1:17" s="34" customFormat="1" ht="14.25" customHeight="1">
      <c r="A2" s="30"/>
      <c r="B2" s="36"/>
      <c r="E2" s="37" t="str">
        <f>code</f>
        <v>Код отчёта: PP110.OPEN.INFO.QUARTER.HEAT.EIAS</v>
      </c>
      <c r="F2" s="38"/>
      <c r="G2" s="39"/>
      <c r="H2" s="39"/>
      <c r="I2" s="39"/>
      <c r="J2" s="40"/>
      <c r="K2" s="39"/>
      <c r="Q2" s="34">
        <v>14</v>
      </c>
    </row>
    <row r="3" spans="1:17" ht="14.65" customHeight="1">
      <c r="E3" s="43" t="str">
        <f>version</f>
        <v>Версия отчёта: 1.1.1</v>
      </c>
      <c r="F3" s="38"/>
      <c r="G3" s="5"/>
      <c r="H3" s="5"/>
      <c r="I3" s="5"/>
      <c r="J3" s="44"/>
      <c r="K3" s="5"/>
      <c r="Q3" s="42">
        <v>14</v>
      </c>
    </row>
    <row r="4" spans="1:17" s="48" customFormat="1" ht="6.4" customHeight="1">
      <c r="A4" s="30"/>
      <c r="B4" s="45"/>
      <c r="C4" s="46"/>
      <c r="D4" s="47"/>
      <c r="F4" s="49"/>
      <c r="G4" s="50"/>
      <c r="H4" s="42"/>
      <c r="I4" s="33"/>
      <c r="J4" s="51"/>
      <c r="Q4" s="48">
        <v>6</v>
      </c>
    </row>
    <row r="5" spans="1:17" ht="39.75" customHeight="1">
      <c r="D5" s="52"/>
      <c r="E5" s="25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0"/>
      <c r="G5" s="53"/>
      <c r="J5" s="54"/>
      <c r="Q5" s="42">
        <v>38</v>
      </c>
    </row>
    <row r="6" spans="1:17" s="48" customFormat="1" ht="6.4" customHeight="1">
      <c r="A6" s="30"/>
      <c r="B6" s="45"/>
      <c r="C6" s="46"/>
      <c r="D6" s="47"/>
      <c r="E6" s="55"/>
      <c r="F6" s="56"/>
      <c r="G6" s="53"/>
      <c r="H6" s="42"/>
      <c r="I6" s="33"/>
      <c r="J6" s="51"/>
      <c r="Q6" s="48">
        <v>6</v>
      </c>
    </row>
    <row r="7" spans="1:17" ht="21" customHeight="1">
      <c r="D7" s="52"/>
      <c r="E7" s="57" t="s">
        <v>15</v>
      </c>
      <c r="F7" s="58" t="s">
        <v>16</v>
      </c>
      <c r="G7" s="53"/>
      <c r="Q7" s="42">
        <v>20</v>
      </c>
    </row>
    <row r="8" spans="1:17" s="48" customFormat="1" ht="6.4" customHeight="1">
      <c r="A8" s="60"/>
      <c r="B8" s="45"/>
      <c r="C8" s="46"/>
      <c r="D8" s="61"/>
      <c r="E8" s="55"/>
      <c r="F8" s="62"/>
      <c r="G8" s="63"/>
      <c r="H8" s="42"/>
      <c r="I8" s="33"/>
      <c r="J8" s="64"/>
      <c r="Q8" s="48">
        <v>6</v>
      </c>
    </row>
    <row r="9" spans="1:17" s="42" customFormat="1" ht="19.5" hidden="1" customHeight="1">
      <c r="A9" s="30"/>
      <c r="B9" s="36"/>
      <c r="C9" s="41"/>
      <c r="D9" s="52"/>
      <c r="E9" s="57" t="s">
        <v>17</v>
      </c>
      <c r="F9" s="65"/>
      <c r="G9" s="53"/>
      <c r="I9" s="66" t="str">
        <f>IF(TITLE_STRUCTURE_INFO_ROIV="","","раскрывается "&amp;INDEX(ROIV_INFO_COMMENT,MATCH(TITLE_STRUCTURE_INFO_ROIV,ROIV_INFO_LIST,0)))</f>
        <v/>
      </c>
      <c r="J9" s="59"/>
      <c r="Q9" s="42">
        <v>0</v>
      </c>
    </row>
    <row r="10" spans="1:17" s="48" customFormat="1" ht="24" hidden="1" customHeight="1">
      <c r="A10" s="60"/>
      <c r="B10" s="45"/>
      <c r="C10" s="46"/>
      <c r="D10" s="61"/>
      <c r="E10" s="57" t="s">
        <v>18</v>
      </c>
      <c r="F10" s="67" t="s">
        <v>19</v>
      </c>
      <c r="G10" s="63"/>
      <c r="H10" s="42"/>
      <c r="I10" s="33"/>
      <c r="J10" s="64"/>
      <c r="Q10" s="48">
        <v>24</v>
      </c>
    </row>
    <row r="11" spans="1:17" ht="22.5" hidden="1" customHeight="1">
      <c r="A11" s="261" t="s">
        <v>20</v>
      </c>
      <c r="D11" s="52"/>
      <c r="E11" s="57" t="s">
        <v>21</v>
      </c>
      <c r="F11" s="68" t="s">
        <v>22</v>
      </c>
      <c r="G11" s="63"/>
      <c r="H11" s="69" t="s">
        <v>23</v>
      </c>
      <c r="J11" s="59" t="s">
        <v>24</v>
      </c>
      <c r="Q11" s="42">
        <v>0</v>
      </c>
    </row>
    <row r="12" spans="1:17" ht="22.5" hidden="1" customHeight="1">
      <c r="A12" s="261"/>
      <c r="D12" s="52"/>
      <c r="E12" s="57" t="s">
        <v>25</v>
      </c>
      <c r="F12" s="68"/>
      <c r="G12" s="70"/>
      <c r="J12" s="59" t="s">
        <v>26</v>
      </c>
      <c r="Q12" s="42">
        <v>0</v>
      </c>
    </row>
    <row r="13" spans="1:17" s="42" customFormat="1" ht="22.5" hidden="1" customHeight="1">
      <c r="A13" s="71" t="s">
        <v>27</v>
      </c>
      <c r="B13" s="36"/>
      <c r="C13" s="41"/>
      <c r="D13" s="52"/>
      <c r="E13" s="72" t="s">
        <v>28</v>
      </c>
      <c r="F13" s="68" t="s">
        <v>22</v>
      </c>
      <c r="G13" s="63"/>
      <c r="H13" s="5"/>
      <c r="I13" s="33"/>
      <c r="J13" s="40" t="s">
        <v>29</v>
      </c>
      <c r="Q13" s="42">
        <v>0</v>
      </c>
    </row>
    <row r="14" spans="1:17" s="42" customFormat="1" ht="27" customHeight="1">
      <c r="A14" s="71" t="s">
        <v>30</v>
      </c>
      <c r="B14" s="36"/>
      <c r="C14" s="41"/>
      <c r="D14" s="52"/>
      <c r="E14" s="57" t="s">
        <v>31</v>
      </c>
      <c r="F14" s="73">
        <v>2024</v>
      </c>
      <c r="G14" s="63"/>
      <c r="H14" s="5"/>
      <c r="I14" s="33"/>
      <c r="J14" s="59" t="s">
        <v>32</v>
      </c>
      <c r="Q14" s="42">
        <v>0</v>
      </c>
    </row>
    <row r="15" spans="1:17" s="42" customFormat="1" ht="19.5" customHeight="1">
      <c r="A15" s="71" t="s">
        <v>33</v>
      </c>
      <c r="B15" s="36"/>
      <c r="C15" s="41"/>
      <c r="D15" s="52"/>
      <c r="E15" s="57" t="s">
        <v>34</v>
      </c>
      <c r="F15" s="73" t="s">
        <v>35</v>
      </c>
      <c r="G15" s="63"/>
      <c r="H15" s="5"/>
      <c r="I15" s="33"/>
      <c r="J15" s="59" t="s">
        <v>36</v>
      </c>
      <c r="Q15" s="42">
        <v>0</v>
      </c>
    </row>
    <row r="16" spans="1:17" s="48" customFormat="1" ht="6.4" customHeight="1">
      <c r="A16" s="60"/>
      <c r="B16" s="45"/>
      <c r="C16" s="46"/>
      <c r="D16" s="61"/>
      <c r="E16" s="55"/>
      <c r="F16" s="62"/>
      <c r="G16" s="63"/>
      <c r="H16" s="42"/>
      <c r="I16" s="33"/>
      <c r="J16" s="51"/>
      <c r="Q16" s="48">
        <v>6</v>
      </c>
    </row>
    <row r="17" spans="1:17" ht="21" customHeight="1">
      <c r="D17" s="52"/>
      <c r="E17" s="57" t="s">
        <v>37</v>
      </c>
      <c r="F17" s="74" t="s">
        <v>38</v>
      </c>
      <c r="G17" s="70"/>
      <c r="H17" s="69" t="s">
        <v>23</v>
      </c>
      <c r="Q17" s="42">
        <v>20</v>
      </c>
    </row>
    <row r="18" spans="1:17" ht="25.5" hidden="1" customHeight="1">
      <c r="D18" s="52"/>
      <c r="E18" s="72" t="s">
        <v>39</v>
      </c>
      <c r="F18" s="75"/>
      <c r="G18" s="70"/>
      <c r="I18" s="76"/>
      <c r="J18" s="262" t="s">
        <v>40</v>
      </c>
      <c r="Q18" s="42">
        <v>0</v>
      </c>
    </row>
    <row r="19" spans="1:17" ht="25.5" hidden="1" customHeight="1">
      <c r="D19" s="52"/>
      <c r="E19" s="5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75"/>
      <c r="G19" s="70"/>
      <c r="I19" s="76"/>
      <c r="J19" s="262"/>
      <c r="Q19" s="42">
        <v>0</v>
      </c>
    </row>
    <row r="20" spans="1:17" ht="22.5" hidden="1" customHeight="1">
      <c r="D20" s="52"/>
      <c r="E20" s="77"/>
      <c r="F20" s="50" t="str">
        <f>"Первичное "&amp;IF(TEMPLATE_GROUP="P","установление тарифов","предложение по тарифам")</f>
        <v>Первичное предложение по тарифам</v>
      </c>
      <c r="G20" s="70"/>
      <c r="I20" s="63"/>
      <c r="J20" s="54" t="s">
        <v>41</v>
      </c>
      <c r="Q20" s="42">
        <v>0</v>
      </c>
    </row>
    <row r="21" spans="1:17" ht="19.5" hidden="1" customHeight="1">
      <c r="D21" s="52"/>
      <c r="E21" s="57" t="str">
        <f>"Дата "&amp;IF(TEMPLATE_GROUP="P","документа","подачи заявления")&amp;" об утверждении тарифов"</f>
        <v>Дата подачи заявления об утверждении тарифов</v>
      </c>
      <c r="F21" s="68"/>
      <c r="G21" s="70"/>
      <c r="I21" s="78"/>
      <c r="Q21" s="42">
        <v>0</v>
      </c>
    </row>
    <row r="22" spans="1:17" ht="19.5" hidden="1" customHeight="1">
      <c r="D22" s="52"/>
      <c r="E22" s="57" t="str">
        <f>"Номер "&amp;IF(TEMPLATE_GROUP="P","документа","подачи заявления")&amp;" об утверждении тарифов"</f>
        <v>Номер подачи заявления об утверждении тарифов</v>
      </c>
      <c r="F22" s="74"/>
      <c r="G22" s="70"/>
      <c r="I22" s="78"/>
      <c r="Q22" s="42">
        <v>0</v>
      </c>
    </row>
    <row r="23" spans="1:17" ht="22.5" hidden="1" customHeight="1">
      <c r="D23" s="52"/>
      <c r="E23" s="57" t="s">
        <v>42</v>
      </c>
      <c r="F23" s="74"/>
      <c r="G23" s="70"/>
      <c r="Q23" s="42">
        <v>0</v>
      </c>
    </row>
    <row r="24" spans="1:17" ht="19.5" hidden="1" customHeight="1">
      <c r="D24" s="52"/>
      <c r="E24" s="57" t="s">
        <v>43</v>
      </c>
      <c r="F24" s="74"/>
      <c r="G24" s="70"/>
      <c r="Q24" s="42">
        <v>0</v>
      </c>
    </row>
    <row r="25" spans="1:17" ht="22.5" hidden="1" customHeight="1">
      <c r="D25" s="52"/>
      <c r="E25" s="77"/>
      <c r="F25" s="50" t="str">
        <f>"Изменение "&amp;IF(TEMPLATE_GROUP="P","тарифов","предложения по тарифам")</f>
        <v>Изменение предложения по тарифам</v>
      </c>
      <c r="G25" s="70"/>
      <c r="J25" s="54" t="s">
        <v>44</v>
      </c>
      <c r="Q25" s="42">
        <v>0</v>
      </c>
    </row>
    <row r="26" spans="1:17" ht="19.5" hidden="1" customHeight="1">
      <c r="D26" s="52"/>
      <c r="E26" s="57" t="str">
        <f>"Дата "&amp;IF(TEMPLATE_GROUP="P","принятия решения","подачи заявления")&amp;" об изменении тарифов"</f>
        <v>Дата подачи заявления об изменении тарифов</v>
      </c>
      <c r="F26" s="75"/>
      <c r="G26" s="70"/>
      <c r="Q26" s="42">
        <v>0</v>
      </c>
    </row>
    <row r="27" spans="1:17" ht="19.5" hidden="1" customHeight="1">
      <c r="D27" s="52"/>
      <c r="E27" s="57" t="str">
        <f>"Номер "&amp;IF(TEMPLATE_GROUP="P","принятия решения","заявления")&amp;" об изменении тарифов"</f>
        <v>Номер заявления об изменении тарифов</v>
      </c>
      <c r="F27" s="79"/>
      <c r="G27" s="70"/>
      <c r="Q27" s="42">
        <v>0</v>
      </c>
    </row>
    <row r="28" spans="1:17" ht="24.75" hidden="1" customHeight="1">
      <c r="D28" s="52"/>
      <c r="E28" s="57" t="s">
        <v>45</v>
      </c>
      <c r="F28" s="79"/>
      <c r="G28" s="70"/>
      <c r="Q28" s="42">
        <v>0</v>
      </c>
    </row>
    <row r="29" spans="1:17" ht="19.5" hidden="1" customHeight="1">
      <c r="D29" s="52"/>
      <c r="E29" s="57" t="s">
        <v>43</v>
      </c>
      <c r="F29" s="79"/>
      <c r="G29" s="70"/>
      <c r="Q29" s="42">
        <v>0</v>
      </c>
    </row>
    <row r="30" spans="1:17" s="48" customFormat="1" ht="6.4" customHeight="1">
      <c r="A30" s="60"/>
      <c r="B30" s="45"/>
      <c r="C30" s="46"/>
      <c r="D30" s="61"/>
      <c r="E30" s="55"/>
      <c r="F30" s="62"/>
      <c r="G30" s="63"/>
      <c r="H30" s="42"/>
      <c r="I30" s="33"/>
      <c r="J30" s="51"/>
      <c r="Q30" s="48">
        <v>6</v>
      </c>
    </row>
    <row r="31" spans="1:17" ht="21" customHeight="1">
      <c r="C31" s="80"/>
      <c r="D31" s="81"/>
      <c r="E31" s="57" t="str">
        <f>"Наименование "&amp;IF(TEMPLATE_GROUP="ROIV","органа тарифного регулирования","ЮЛ / ИП")</f>
        <v>Наименование ЮЛ / ИП</v>
      </c>
      <c r="F31" s="82" t="s">
        <v>46</v>
      </c>
      <c r="G31" s="83"/>
      <c r="Q31" s="42">
        <v>20</v>
      </c>
    </row>
    <row r="32" spans="1:17" ht="21" hidden="1" customHeight="1">
      <c r="C32" s="80"/>
      <c r="D32" s="81"/>
      <c r="E32" s="84" t="s">
        <v>47</v>
      </c>
      <c r="F32" s="82"/>
      <c r="G32" s="83"/>
      <c r="Q32" s="42">
        <v>20</v>
      </c>
    </row>
    <row r="33" spans="1:17" ht="21" customHeight="1">
      <c r="C33" s="80"/>
      <c r="D33" s="81"/>
      <c r="E33" s="57" t="s">
        <v>48</v>
      </c>
      <c r="F33" s="82" t="s">
        <v>49</v>
      </c>
      <c r="G33" s="83"/>
      <c r="Q33" s="42">
        <v>20</v>
      </c>
    </row>
    <row r="34" spans="1:17" ht="21" customHeight="1">
      <c r="C34" s="80"/>
      <c r="D34" s="81"/>
      <c r="E34" s="57" t="s">
        <v>50</v>
      </c>
      <c r="F34" s="82" t="s">
        <v>51</v>
      </c>
      <c r="G34" s="83"/>
      <c r="H34" s="85"/>
      <c r="Q34" s="42">
        <v>20</v>
      </c>
    </row>
    <row r="35" spans="1:17" s="48" customFormat="1" ht="11.45" customHeight="1">
      <c r="A35" s="60"/>
      <c r="B35" s="45"/>
      <c r="C35" s="46"/>
      <c r="D35" s="61"/>
      <c r="E35" s="55"/>
      <c r="F35" s="62"/>
      <c r="G35" s="63"/>
      <c r="H35" s="42"/>
      <c r="I35" s="33"/>
      <c r="J35" s="51"/>
      <c r="Q35" s="48">
        <v>11</v>
      </c>
    </row>
    <row r="36" spans="1:17" ht="28.5" customHeight="1">
      <c r="A36" s="86"/>
      <c r="D36" s="81"/>
      <c r="E36" s="57" t="s">
        <v>52</v>
      </c>
      <c r="F36" s="87" t="s">
        <v>53</v>
      </c>
      <c r="G36" s="63"/>
      <c r="Q36" s="42">
        <v>0</v>
      </c>
    </row>
    <row r="37" spans="1:17" ht="21" customHeight="1">
      <c r="A37" s="86"/>
      <c r="D37" s="81"/>
      <c r="E37" s="57" t="s">
        <v>54</v>
      </c>
      <c r="F37" s="87" t="s">
        <v>55</v>
      </c>
      <c r="G37" s="63"/>
      <c r="Q37" s="42">
        <v>20</v>
      </c>
    </row>
    <row r="38" spans="1:17" s="48" customFormat="1" ht="6.4" customHeight="1">
      <c r="A38" s="60"/>
      <c r="B38" s="45"/>
      <c r="C38" s="46"/>
      <c r="D38" s="47"/>
      <c r="E38" s="88"/>
      <c r="F38" s="89"/>
      <c r="G38" s="70"/>
      <c r="H38" s="42"/>
      <c r="I38" s="33"/>
      <c r="J38" s="59"/>
      <c r="Q38" s="48">
        <v>6</v>
      </c>
    </row>
    <row r="39" spans="1:17" ht="36.75" customHeight="1">
      <c r="A39" s="60"/>
      <c r="D39" s="52"/>
      <c r="E39" s="57" t="s">
        <v>56</v>
      </c>
      <c r="F39" s="67" t="s">
        <v>19</v>
      </c>
      <c r="G39" s="70"/>
      <c r="H39" s="69" t="s">
        <v>23</v>
      </c>
      <c r="Q39" s="42">
        <v>35</v>
      </c>
    </row>
    <row r="40" spans="1:17" s="48" customFormat="1" ht="6" hidden="1" customHeight="1">
      <c r="A40" s="30"/>
      <c r="B40" s="45"/>
      <c r="C40" s="46"/>
      <c r="D40" s="47"/>
      <c r="E40" s="88"/>
      <c r="F40" s="89"/>
      <c r="G40" s="70"/>
      <c r="H40" s="42"/>
      <c r="I40" s="33"/>
      <c r="J40" s="59"/>
      <c r="Q40" s="48">
        <v>6</v>
      </c>
    </row>
    <row r="41" spans="1:17" s="42" customFormat="1" ht="26.25" hidden="1" customHeight="1">
      <c r="A41" s="71" t="s">
        <v>27</v>
      </c>
      <c r="B41" s="36"/>
      <c r="C41" s="41"/>
      <c r="D41" s="52"/>
      <c r="E41" s="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7" t="s">
        <v>19</v>
      </c>
      <c r="G41" s="70"/>
      <c r="I41" s="33"/>
      <c r="J41" s="59"/>
      <c r="Q41" s="42">
        <v>0</v>
      </c>
    </row>
    <row r="42" spans="1:17" s="48" customFormat="1" ht="6" hidden="1" customHeight="1">
      <c r="A42" s="30"/>
      <c r="B42" s="45"/>
      <c r="C42" s="46"/>
      <c r="D42" s="47"/>
      <c r="E42" s="88"/>
      <c r="F42" s="89"/>
      <c r="G42" s="70"/>
      <c r="H42" s="42"/>
      <c r="I42" s="33"/>
      <c r="J42" s="51"/>
      <c r="Q42" s="48">
        <v>0</v>
      </c>
    </row>
    <row r="43" spans="1:17" s="42" customFormat="1" ht="27" hidden="1" customHeight="1">
      <c r="A43" s="30"/>
      <c r="B43" s="36"/>
      <c r="C43" s="41"/>
      <c r="D43" s="52"/>
      <c r="E43" s="57" t="s">
        <v>57</v>
      </c>
      <c r="F43" s="67" t="s">
        <v>19</v>
      </c>
      <c r="G43" s="70"/>
      <c r="I43" s="33"/>
      <c r="J43" s="59"/>
      <c r="Q43" s="42">
        <v>0</v>
      </c>
    </row>
    <row r="44" spans="1:17" s="42" customFormat="1" ht="27" hidden="1" customHeight="1">
      <c r="A44" s="30"/>
      <c r="B44" s="36"/>
      <c r="C44" s="41"/>
      <c r="D44" s="52"/>
      <c r="E44" s="57" t="s">
        <v>58</v>
      </c>
      <c r="F44" s="90"/>
      <c r="G44" s="70"/>
      <c r="I44" s="33"/>
      <c r="J44" s="59"/>
      <c r="Q44" s="42">
        <v>0</v>
      </c>
    </row>
    <row r="45" spans="1:17" s="48" customFormat="1" ht="6" hidden="1" customHeight="1">
      <c r="A45" s="30"/>
      <c r="B45" s="45"/>
      <c r="C45" s="46"/>
      <c r="D45" s="47"/>
      <c r="E45" s="88"/>
      <c r="F45" s="89"/>
      <c r="G45" s="70"/>
      <c r="H45" s="42"/>
      <c r="I45" s="33"/>
      <c r="J45" s="59"/>
      <c r="Q45" s="48">
        <v>0</v>
      </c>
    </row>
    <row r="46" spans="1:17" s="48" customFormat="1" ht="24.75" hidden="1" customHeight="1">
      <c r="A46" s="30"/>
      <c r="B46" s="45"/>
      <c r="C46" s="46"/>
      <c r="D46" s="47"/>
      <c r="E46" s="57" t="s">
        <v>59</v>
      </c>
      <c r="F46" s="67" t="s">
        <v>19</v>
      </c>
      <c r="G46" s="70"/>
      <c r="H46" s="42"/>
      <c r="I46" s="33"/>
      <c r="J46" s="59"/>
      <c r="Q46" s="48">
        <v>0</v>
      </c>
    </row>
    <row r="47" spans="1:17" s="42" customFormat="1" ht="24.75" hidden="1" customHeight="1">
      <c r="A47" s="30"/>
      <c r="B47" s="36"/>
      <c r="C47" s="41"/>
      <c r="D47" s="52"/>
      <c r="E47" s="57" t="s">
        <v>60</v>
      </c>
      <c r="F47" s="67" t="s">
        <v>19</v>
      </c>
      <c r="G47" s="70"/>
      <c r="I47" s="33"/>
      <c r="J47" s="59"/>
      <c r="Q47" s="42">
        <v>0</v>
      </c>
    </row>
    <row r="48" spans="1:17" s="48" customFormat="1" ht="6" hidden="1" customHeight="1">
      <c r="A48" s="30"/>
      <c r="B48" s="45"/>
      <c r="C48" s="46"/>
      <c r="D48" s="47"/>
      <c r="E48" s="88"/>
      <c r="F48" s="89"/>
      <c r="G48" s="70"/>
      <c r="H48" s="42"/>
      <c r="I48" s="33"/>
      <c r="J48" s="59"/>
      <c r="Q48" s="48">
        <v>0</v>
      </c>
    </row>
    <row r="49" spans="1:17" ht="29.25" hidden="1" customHeight="1">
      <c r="D49" s="52"/>
      <c r="E49" s="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7"/>
      <c r="G49" s="70"/>
      <c r="Q49" s="42">
        <v>0</v>
      </c>
    </row>
    <row r="50" spans="1:17" s="48" customFormat="1" ht="6" hidden="1" customHeight="1">
      <c r="A50" s="60"/>
      <c r="B50" s="45"/>
      <c r="C50" s="46"/>
      <c r="D50" s="61"/>
      <c r="E50" s="55"/>
      <c r="F50" s="62"/>
      <c r="G50" s="63"/>
      <c r="H50" s="42"/>
      <c r="I50" s="33"/>
      <c r="J50" s="59"/>
      <c r="Q50" s="48">
        <v>0</v>
      </c>
    </row>
    <row r="51" spans="1:17" s="42" customFormat="1" ht="28.5" hidden="1" customHeight="1">
      <c r="A51" s="91"/>
      <c r="B51" s="36"/>
      <c r="C51" s="41"/>
      <c r="D51" s="33"/>
      <c r="E51" s="57" t="s">
        <v>61</v>
      </c>
      <c r="F51" s="67" t="s">
        <v>19</v>
      </c>
      <c r="G51" s="50"/>
      <c r="I51" s="92"/>
      <c r="J51" s="59"/>
      <c r="P51" s="93"/>
      <c r="Q51" s="42">
        <v>0</v>
      </c>
    </row>
    <row r="52" spans="1:17" s="48" customFormat="1" ht="6" hidden="1" customHeight="1">
      <c r="A52" s="60"/>
      <c r="B52" s="45"/>
      <c r="C52" s="46"/>
      <c r="D52" s="61"/>
      <c r="E52" s="55"/>
      <c r="F52" s="62"/>
      <c r="G52" s="63"/>
      <c r="H52" s="42"/>
      <c r="I52" s="33"/>
      <c r="J52" s="51"/>
      <c r="Q52" s="48">
        <v>0</v>
      </c>
    </row>
    <row r="53" spans="1:17" s="42" customFormat="1" ht="27" hidden="1" customHeight="1">
      <c r="A53" s="91"/>
      <c r="B53" s="36"/>
      <c r="C53" s="41"/>
      <c r="D53" s="33"/>
      <c r="E53" s="57" t="s">
        <v>62</v>
      </c>
      <c r="F53" s="94" t="s">
        <v>19</v>
      </c>
      <c r="G53" s="50"/>
      <c r="I53" s="92"/>
      <c r="J53" s="59"/>
      <c r="P53" s="93"/>
      <c r="Q53" s="42">
        <v>0</v>
      </c>
    </row>
    <row r="54" spans="1:17" s="42" customFormat="1" ht="27" hidden="1" customHeight="1">
      <c r="A54" s="91"/>
      <c r="B54" s="36"/>
      <c r="C54" s="41"/>
      <c r="D54" s="33"/>
      <c r="E54" s="57" t="s">
        <v>63</v>
      </c>
      <c r="F54" s="95"/>
      <c r="G54" s="50"/>
      <c r="I54" s="92"/>
      <c r="J54" s="59"/>
      <c r="P54" s="93"/>
      <c r="Q54" s="42">
        <v>0</v>
      </c>
    </row>
    <row r="55" spans="1:17" s="48" customFormat="1" ht="6" hidden="1" customHeight="1">
      <c r="A55" s="60"/>
      <c r="B55" s="45"/>
      <c r="C55" s="46"/>
      <c r="D55" s="61"/>
      <c r="E55" s="55"/>
      <c r="F55" s="62"/>
      <c r="G55" s="63"/>
      <c r="H55" s="42"/>
      <c r="I55" s="33"/>
      <c r="J55" s="51"/>
      <c r="Q55" s="48">
        <v>0</v>
      </c>
    </row>
    <row r="56" spans="1:17" s="42" customFormat="1" ht="25.5" hidden="1" customHeight="1">
      <c r="A56" s="91"/>
      <c r="B56" s="36"/>
      <c r="C56" s="41"/>
      <c r="D56" s="33"/>
      <c r="E56" s="57" t="s">
        <v>64</v>
      </c>
      <c r="F56" s="94" t="s">
        <v>19</v>
      </c>
      <c r="G56" s="50"/>
      <c r="I56" s="92"/>
      <c r="J56" s="59"/>
      <c r="P56" s="93"/>
      <c r="Q56" s="42">
        <v>0</v>
      </c>
    </row>
    <row r="57" spans="1:17" s="48" customFormat="1" ht="6" hidden="1" customHeight="1">
      <c r="A57" s="60"/>
      <c r="B57" s="45"/>
      <c r="C57" s="46"/>
      <c r="D57" s="61"/>
      <c r="E57" s="55"/>
      <c r="F57" s="62"/>
      <c r="G57" s="63"/>
      <c r="H57" s="42"/>
      <c r="I57" s="33"/>
      <c r="J57" s="51"/>
      <c r="Q57" s="48">
        <v>0</v>
      </c>
    </row>
    <row r="58" spans="1:17" s="42" customFormat="1" ht="15" hidden="1" customHeight="1">
      <c r="A58" s="91"/>
      <c r="B58" s="36"/>
      <c r="C58" s="41"/>
      <c r="D58" s="33"/>
      <c r="E58" s="57" t="s">
        <v>65</v>
      </c>
      <c r="F58" s="94" t="s">
        <v>66</v>
      </c>
      <c r="G58" s="50"/>
      <c r="I58" s="92"/>
      <c r="J58" s="59"/>
      <c r="P58" s="93"/>
      <c r="Q58" s="42">
        <v>0</v>
      </c>
    </row>
    <row r="59" spans="1:17" s="42" customFormat="1" ht="75" hidden="1" customHeight="1">
      <c r="A59" s="91"/>
      <c r="B59" s="36"/>
      <c r="C59" s="41"/>
      <c r="D59" s="33"/>
      <c r="E59" s="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4"/>
      <c r="G59" s="50"/>
      <c r="I59" s="92"/>
      <c r="J59" s="59"/>
      <c r="P59" s="93"/>
      <c r="Q59" s="42">
        <v>0</v>
      </c>
    </row>
    <row r="60" spans="1:17" s="42" customFormat="1" ht="15" hidden="1" customHeight="1">
      <c r="A60" s="91"/>
      <c r="B60" s="36"/>
      <c r="C60" s="41"/>
      <c r="D60" s="33"/>
      <c r="E60" s="57" t="s">
        <v>67</v>
      </c>
      <c r="F60" s="87"/>
      <c r="G60" s="50"/>
      <c r="I60" s="92"/>
      <c r="J60" s="59"/>
      <c r="P60" s="93"/>
      <c r="Q60" s="42">
        <v>0</v>
      </c>
    </row>
    <row r="61" spans="1:17" s="48" customFormat="1" ht="6" hidden="1" customHeight="1">
      <c r="A61" s="60"/>
      <c r="B61" s="45"/>
      <c r="C61" s="46"/>
      <c r="D61" s="47"/>
      <c r="E61" s="88"/>
      <c r="F61" s="89"/>
      <c r="G61" s="70"/>
      <c r="H61" s="42"/>
      <c r="I61" s="33"/>
      <c r="J61" s="59"/>
      <c r="Q61" s="48">
        <v>0</v>
      </c>
    </row>
    <row r="62" spans="1:17" s="42" customFormat="1" ht="33.75" hidden="1" customHeight="1">
      <c r="A62" s="60"/>
      <c r="B62" s="36"/>
      <c r="C62" s="41"/>
      <c r="D62" s="52"/>
      <c r="E62" s="57" t="s">
        <v>68</v>
      </c>
      <c r="F62" s="67" t="s">
        <v>66</v>
      </c>
      <c r="G62" s="70"/>
      <c r="H62" s="69" t="s">
        <v>23</v>
      </c>
      <c r="I62" s="33"/>
      <c r="J62" s="59"/>
      <c r="Q62" s="42">
        <v>0</v>
      </c>
    </row>
    <row r="63" spans="1:17" s="48" customFormat="1" ht="6.4" customHeight="1">
      <c r="A63" s="60"/>
      <c r="B63" s="45"/>
      <c r="C63" s="46"/>
      <c r="D63" s="61"/>
      <c r="E63" s="55"/>
      <c r="F63" s="62"/>
      <c r="G63" s="63"/>
      <c r="H63" s="42"/>
      <c r="I63" s="33"/>
      <c r="J63" s="51"/>
      <c r="Q63" s="48">
        <v>6</v>
      </c>
    </row>
    <row r="64" spans="1:17" ht="21" customHeight="1">
      <c r="B64" s="96"/>
      <c r="D64" s="97"/>
      <c r="E64" s="57" t="s">
        <v>69</v>
      </c>
      <c r="F64" s="74" t="s">
        <v>70</v>
      </c>
      <c r="G64" s="63"/>
      <c r="Q64" s="42">
        <v>20</v>
      </c>
    </row>
    <row r="65" spans="1:17" ht="21" customHeight="1">
      <c r="B65" s="96"/>
      <c r="D65" s="97"/>
      <c r="E65" s="57" t="s">
        <v>71</v>
      </c>
      <c r="F65" s="74" t="s">
        <v>72</v>
      </c>
      <c r="G65" s="63"/>
      <c r="Q65" s="42">
        <v>20</v>
      </c>
    </row>
    <row r="66" spans="1:17" ht="36.75" customHeight="1">
      <c r="D66" s="52"/>
      <c r="E66" s="98" t="s">
        <v>73</v>
      </c>
      <c r="F66" s="99"/>
      <c r="G66" s="70"/>
      <c r="Q66" s="42">
        <v>35</v>
      </c>
    </row>
    <row r="67" spans="1:17" ht="28.5" customHeight="1">
      <c r="D67" s="52"/>
      <c r="E67" s="57" t="s">
        <v>74</v>
      </c>
      <c r="F67" s="74" t="s">
        <v>75</v>
      </c>
      <c r="G67" s="63"/>
      <c r="Q67" s="42">
        <v>20</v>
      </c>
    </row>
    <row r="68" spans="1:17" ht="29.25" customHeight="1">
      <c r="B68" s="96"/>
      <c r="D68" s="97"/>
      <c r="E68" s="57" t="s">
        <v>76</v>
      </c>
      <c r="F68" s="74" t="s">
        <v>77</v>
      </c>
      <c r="G68" s="63"/>
      <c r="Q68" s="42">
        <v>20</v>
      </c>
    </row>
    <row r="69" spans="1:17" ht="27" customHeight="1">
      <c r="B69" s="96"/>
      <c r="D69" s="97"/>
      <c r="E69" s="57" t="s">
        <v>78</v>
      </c>
      <c r="F69" s="74" t="s">
        <v>79</v>
      </c>
      <c r="G69" s="63"/>
      <c r="Q69" s="42">
        <v>20</v>
      </c>
    </row>
    <row r="70" spans="1:17" ht="30" customHeight="1">
      <c r="D70" s="52"/>
      <c r="E70" s="57" t="s">
        <v>80</v>
      </c>
      <c r="F70" s="100" t="s">
        <v>81</v>
      </c>
      <c r="G70" s="70"/>
      <c r="Q70" s="42">
        <v>20</v>
      </c>
    </row>
    <row r="71" spans="1:17" ht="21" customHeight="1">
      <c r="D71" s="70"/>
      <c r="F71" s="101"/>
      <c r="G71" s="63"/>
      <c r="Q71" s="42">
        <v>20</v>
      </c>
    </row>
    <row r="72" spans="1:17" ht="21" customHeight="1">
      <c r="B72" s="96"/>
      <c r="D72" s="97"/>
      <c r="E72" s="102"/>
      <c r="F72" s="103" t="s">
        <v>13</v>
      </c>
      <c r="G72" s="63"/>
      <c r="Q72" s="42">
        <v>20</v>
      </c>
    </row>
    <row r="73" spans="1:17" ht="21" customHeight="1">
      <c r="B73" s="96"/>
      <c r="D73" s="97"/>
      <c r="E73" s="102"/>
      <c r="F73" s="104"/>
      <c r="G73" s="63"/>
      <c r="Q73" s="42">
        <v>20</v>
      </c>
    </row>
    <row r="74" spans="1:17" ht="21" customHeight="1">
      <c r="B74" s="96"/>
      <c r="D74" s="97"/>
      <c r="E74" s="105"/>
      <c r="F74" s="104"/>
      <c r="G74" s="63"/>
      <c r="Q74" s="42">
        <v>20</v>
      </c>
    </row>
    <row r="75" spans="1:17" ht="21" customHeight="1">
      <c r="B75" s="96"/>
      <c r="D75" s="97"/>
      <c r="E75" s="102"/>
      <c r="F75" s="104"/>
      <c r="G75" s="63"/>
      <c r="Q75" s="42">
        <v>20</v>
      </c>
    </row>
    <row r="76" spans="1:17" ht="11.45" customHeight="1">
      <c r="Q76" s="42">
        <v>11</v>
      </c>
    </row>
    <row r="77" spans="1:17" ht="11.45" customHeight="1">
      <c r="Q77" s="42">
        <v>11</v>
      </c>
    </row>
    <row r="78" spans="1:17" ht="11.45" customHeight="1">
      <c r="E78" s="106"/>
      <c r="F78" s="106"/>
      <c r="G78" s="106"/>
      <c r="H78" s="106"/>
      <c r="I78" s="106"/>
      <c r="Q78" s="42">
        <v>11</v>
      </c>
    </row>
    <row r="79" spans="1:17" ht="11.25" hidden="1" customHeight="1">
      <c r="A79" s="30" t="s">
        <v>82</v>
      </c>
      <c r="B79" s="36">
        <v>0</v>
      </c>
      <c r="C79" s="41">
        <v>3</v>
      </c>
      <c r="D79" s="42">
        <v>1</v>
      </c>
      <c r="E79" s="42">
        <v>55</v>
      </c>
      <c r="F79" s="42">
        <v>54</v>
      </c>
      <c r="G79" s="50">
        <v>1</v>
      </c>
      <c r="H79" s="42">
        <v>0</v>
      </c>
      <c r="I79" s="33">
        <v>59</v>
      </c>
      <c r="J79" s="59">
        <v>0</v>
      </c>
      <c r="K79" s="42">
        <v>8</v>
      </c>
      <c r="L79" s="42">
        <v>77</v>
      </c>
      <c r="M79" s="42">
        <v>8</v>
      </c>
      <c r="N79" s="42">
        <v>8</v>
      </c>
      <c r="O79" s="42">
        <v>8</v>
      </c>
      <c r="P79" s="42">
        <v>8</v>
      </c>
      <c r="Q79" s="42">
        <v>11</v>
      </c>
    </row>
  </sheetData>
  <sheetProtection formatColumns="0" formatRows="0" insertRows="0" deleteColumns="0" deleteRows="0" sort="0" autoFilter="0"/>
  <mergeCells count="3">
    <mergeCell ref="E5:F5"/>
    <mergeCell ref="A11:A12"/>
    <mergeCell ref="J18:J19"/>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K27" sqref="K27"/>
    </sheetView>
  </sheetViews>
  <sheetFormatPr defaultColWidth="9.140625" defaultRowHeight="14.25" customHeight="1"/>
  <cols>
    <col min="1" max="1" width="8" style="42" hidden="1" customWidth="1"/>
    <col min="2" max="2" width="6" style="59" hidden="1" customWidth="1"/>
    <col min="3" max="3" width="3" style="42" customWidth="1"/>
    <col min="4" max="4" width="3" style="115" customWidth="1"/>
    <col min="5" max="5" width="6" style="42" customWidth="1"/>
    <col min="6" max="6" width="2.7109375" style="42" hidden="1" customWidth="1"/>
    <col min="7" max="7" width="46.7109375" style="42" customWidth="1"/>
    <col min="8" max="8" width="42" style="42" customWidth="1"/>
    <col min="9" max="9" width="14" style="42" customWidth="1"/>
    <col min="10" max="10" width="3" style="117" customWidth="1"/>
    <col min="11" max="13" width="9.140625" style="117"/>
    <col min="14" max="14" width="25.7109375" style="117" hidden="1" customWidth="1"/>
    <col min="15" max="15" width="14.42578125" style="117" hidden="1" customWidth="1"/>
    <col min="16" max="19" width="9.140625" style="118"/>
    <col min="20" max="27" width="9.140625" style="42"/>
    <col min="28" max="28" width="8" style="42" customWidth="1"/>
    <col min="29" max="29" width="9.140625" style="42"/>
    <col min="30" max="16384" width="9.140625" style="5"/>
  </cols>
  <sheetData>
    <row r="1" spans="1:29" s="35" customFormat="1" ht="5.25" hidden="1" customHeight="1">
      <c r="A1" s="107"/>
      <c r="D1" s="108"/>
      <c r="G1" s="109" t="s">
        <v>83</v>
      </c>
      <c r="H1" s="108" t="s">
        <v>84</v>
      </c>
      <c r="I1" s="110" t="s">
        <v>85</v>
      </c>
      <c r="J1" s="109" t="s">
        <v>83</v>
      </c>
      <c r="K1" s="109"/>
      <c r="L1" s="109"/>
      <c r="M1" s="109"/>
      <c r="N1" s="109"/>
      <c r="O1" s="109"/>
      <c r="P1" s="109"/>
      <c r="Q1" s="109"/>
      <c r="R1" s="109"/>
      <c r="S1" s="109"/>
      <c r="T1" s="110"/>
      <c r="U1" s="110"/>
      <c r="V1" s="110"/>
      <c r="W1" s="110"/>
      <c r="X1" s="110"/>
      <c r="Y1" s="110"/>
      <c r="Z1" s="110"/>
      <c r="AA1" s="110"/>
      <c r="AB1" s="110"/>
      <c r="AC1" s="35" t="s">
        <v>14</v>
      </c>
    </row>
    <row r="2" spans="1:29" s="114" customFormat="1" ht="11.25" customHeight="1">
      <c r="A2" s="99"/>
      <c r="B2" s="111"/>
      <c r="C2" s="111"/>
      <c r="D2" s="112"/>
      <c r="E2" s="111"/>
      <c r="F2" s="111"/>
      <c r="G2" s="111"/>
      <c r="H2" s="111"/>
      <c r="I2" s="111"/>
      <c r="J2" s="109"/>
      <c r="K2" s="109"/>
      <c r="L2" s="109"/>
      <c r="M2" s="109"/>
      <c r="N2" s="109"/>
      <c r="O2" s="109"/>
      <c r="P2" s="113"/>
      <c r="Q2" s="113"/>
      <c r="R2" s="113"/>
      <c r="S2" s="113"/>
      <c r="T2" s="112"/>
      <c r="U2" s="112"/>
      <c r="V2" s="112"/>
      <c r="W2" s="112"/>
      <c r="X2" s="112"/>
      <c r="Y2" s="112"/>
      <c r="Z2" s="112"/>
      <c r="AA2" s="112"/>
      <c r="AB2" s="112"/>
      <c r="AC2" s="114">
        <v>11</v>
      </c>
    </row>
    <row r="3" spans="1:29" s="119" customFormat="1" ht="3" customHeight="1">
      <c r="A3" s="42"/>
      <c r="B3" s="59"/>
      <c r="C3" s="42"/>
      <c r="D3" s="115"/>
      <c r="E3" s="42"/>
      <c r="F3" s="42"/>
      <c r="G3" s="42"/>
      <c r="H3" s="42"/>
      <c r="I3" s="116"/>
      <c r="J3" s="109"/>
      <c r="K3" s="117"/>
      <c r="L3" s="117"/>
      <c r="M3" s="117"/>
      <c r="N3" s="117"/>
      <c r="O3" s="117"/>
      <c r="P3" s="118"/>
      <c r="Q3" s="118"/>
      <c r="R3" s="118"/>
      <c r="S3" s="118"/>
      <c r="AC3" s="119">
        <v>3</v>
      </c>
    </row>
    <row r="4" spans="1:29" s="119" customFormat="1" ht="27.4" customHeight="1">
      <c r="A4" s="42"/>
      <c r="B4" s="59"/>
      <c r="C4" s="42"/>
      <c r="D4" s="115"/>
      <c r="E4" s="263" t="str">
        <f>NameTemplatesInListMO</f>
        <v>Перечень муниципальных районов и муниципальных образований (территорий действия тарифа)</v>
      </c>
      <c r="F4" s="263"/>
      <c r="G4" s="263"/>
      <c r="H4" s="263"/>
      <c r="I4" s="263"/>
      <c r="J4" s="109"/>
      <c r="K4" s="117"/>
      <c r="L4" s="117"/>
      <c r="M4" s="117"/>
      <c r="N4" s="117"/>
      <c r="O4" s="117"/>
      <c r="P4" s="118"/>
      <c r="Q4" s="118"/>
      <c r="R4" s="118"/>
      <c r="S4" s="118"/>
    </row>
    <row r="5" spans="1:29" s="119" customFormat="1" ht="3" customHeight="1">
      <c r="A5" s="42"/>
      <c r="B5" s="59"/>
      <c r="C5" s="42"/>
      <c r="D5" s="115"/>
      <c r="E5" s="42"/>
      <c r="F5" s="42"/>
      <c r="G5" s="120"/>
      <c r="H5" s="120"/>
      <c r="I5" s="99"/>
      <c r="J5" s="117"/>
      <c r="K5" s="117"/>
      <c r="L5" s="117"/>
      <c r="M5" s="117"/>
      <c r="N5" s="117"/>
      <c r="O5" s="117"/>
      <c r="P5" s="118"/>
      <c r="Q5" s="118"/>
      <c r="R5" s="118"/>
      <c r="S5" s="118"/>
    </row>
    <row r="6" spans="1:29" s="119" customFormat="1" ht="20.25" hidden="1" customHeight="1">
      <c r="A6" s="121"/>
      <c r="B6" s="44"/>
      <c r="C6" s="121"/>
      <c r="D6" s="115"/>
      <c r="E6" s="104"/>
      <c r="F6" s="104"/>
      <c r="G6" s="120"/>
      <c r="H6" s="122"/>
      <c r="I6" s="122"/>
      <c r="J6" s="117"/>
      <c r="K6" s="117"/>
      <c r="L6" s="117"/>
      <c r="M6" s="117"/>
      <c r="N6" s="117"/>
      <c r="O6" s="117"/>
      <c r="P6" s="118"/>
      <c r="Q6" s="118"/>
      <c r="R6" s="118"/>
      <c r="S6" s="118"/>
    </row>
    <row r="7" spans="1:29" ht="25.5" hidden="1" customHeight="1"/>
    <row r="8" spans="1:29" s="119" customFormat="1" ht="14.65" customHeight="1">
      <c r="A8" s="42"/>
      <c r="B8" s="59"/>
      <c r="C8" s="42"/>
      <c r="D8" s="115"/>
      <c r="E8" s="260" t="s">
        <v>86</v>
      </c>
      <c r="F8" s="264"/>
      <c r="G8" s="259"/>
      <c r="H8" s="265" t="s">
        <v>87</v>
      </c>
      <c r="I8" s="265"/>
      <c r="J8" s="117"/>
      <c r="K8" s="117"/>
      <c r="L8" s="117"/>
      <c r="M8" s="117"/>
      <c r="N8" s="117"/>
      <c r="O8" s="117"/>
      <c r="P8" s="118"/>
      <c r="Q8" s="118"/>
      <c r="R8" s="118"/>
      <c r="S8" s="118"/>
    </row>
    <row r="9" spans="1:29" s="119" customFormat="1" ht="21" customHeight="1">
      <c r="A9" s="42"/>
      <c r="B9" s="59"/>
      <c r="C9" s="42"/>
      <c r="D9" s="115"/>
      <c r="E9" s="123" t="s">
        <v>88</v>
      </c>
      <c r="F9" s="123"/>
      <c r="G9" s="124" t="s">
        <v>89</v>
      </c>
      <c r="H9" s="124" t="s">
        <v>89</v>
      </c>
      <c r="I9" s="124" t="s">
        <v>85</v>
      </c>
      <c r="J9" s="117"/>
      <c r="K9" s="117"/>
      <c r="L9" s="117"/>
      <c r="M9" s="117"/>
      <c r="N9" s="117"/>
      <c r="O9" s="117"/>
      <c r="P9" s="118"/>
      <c r="Q9" s="118"/>
      <c r="R9" s="118"/>
      <c r="S9" s="118"/>
    </row>
    <row r="10" spans="1:29" ht="11.45" customHeight="1">
      <c r="D10" s="125"/>
      <c r="E10" s="126" t="s">
        <v>90</v>
      </c>
      <c r="F10" s="126"/>
      <c r="G10" s="126" t="s">
        <v>91</v>
      </c>
      <c r="H10" s="126" t="s">
        <v>92</v>
      </c>
      <c r="I10" s="126" t="s">
        <v>93</v>
      </c>
      <c r="J10" s="127"/>
      <c r="K10" s="127"/>
      <c r="L10" s="127"/>
      <c r="M10" s="127"/>
      <c r="N10" s="127"/>
      <c r="O10" s="127"/>
      <c r="P10" s="128"/>
      <c r="Q10" s="128"/>
      <c r="R10" s="128"/>
      <c r="S10" s="128"/>
    </row>
    <row r="11" spans="1:29" s="119" customFormat="1" ht="1.1499999999999999" customHeight="1">
      <c r="A11" s="42"/>
      <c r="B11" s="59"/>
      <c r="C11" s="42"/>
      <c r="D11" s="115"/>
      <c r="E11" s="129"/>
      <c r="F11" s="129"/>
      <c r="G11" s="130"/>
      <c r="H11" s="130"/>
      <c r="I11" s="131"/>
      <c r="J11" s="132" t="s">
        <v>94</v>
      </c>
      <c r="K11" s="117"/>
      <c r="L11" s="117"/>
      <c r="M11" s="117" t="s">
        <v>95</v>
      </c>
      <c r="N11" s="117" t="s">
        <v>96</v>
      </c>
      <c r="O11" s="117" t="s">
        <v>97</v>
      </c>
      <c r="P11" s="118"/>
      <c r="Q11" s="118"/>
      <c r="R11" s="118"/>
      <c r="S11" s="118"/>
    </row>
    <row r="12" spans="1:29" s="119" customFormat="1" ht="15" customHeight="1">
      <c r="A12" s="266">
        <v>1</v>
      </c>
      <c r="B12" s="59"/>
      <c r="C12" s="42"/>
      <c r="D12" s="115"/>
      <c r="E12" s="133">
        <f>A12</f>
        <v>1</v>
      </c>
      <c r="F12" s="134" t="s">
        <v>98</v>
      </c>
      <c r="G12" s="135" t="str">
        <f>"Территория "&amp;E12</f>
        <v>Территория 1</v>
      </c>
      <c r="H12" s="136"/>
      <c r="I12" s="136"/>
      <c r="J12" s="117"/>
      <c r="K12" s="117"/>
      <c r="L12" s="117"/>
      <c r="M12" s="117"/>
      <c r="N12" s="117"/>
      <c r="O12" s="117"/>
      <c r="P12" s="118"/>
      <c r="Q12" s="118"/>
      <c r="R12" s="118"/>
      <c r="S12" s="118"/>
    </row>
    <row r="13" spans="1:29" ht="15.75" customHeight="1">
      <c r="A13" s="266"/>
      <c r="B13" s="59">
        <v>1</v>
      </c>
      <c r="C13" s="59"/>
      <c r="D13" s="137"/>
      <c r="E13" s="138" t="str">
        <f>A12&amp;"."&amp;B13</f>
        <v>1.1</v>
      </c>
      <c r="F13" s="139" t="s">
        <v>99</v>
      </c>
      <c r="G13" s="140" t="s">
        <v>100</v>
      </c>
      <c r="H13" s="140" t="s">
        <v>100</v>
      </c>
      <c r="I13" s="141" t="s">
        <v>101</v>
      </c>
      <c r="J13" s="117" t="e">
        <f ca="1">MERGEVALUE(G13)</f>
        <v>#NAME?</v>
      </c>
      <c r="K13" s="35"/>
      <c r="L13" s="35"/>
      <c r="M13" s="117" t="str">
        <f t="array" ref="M13">IF(ISERROR(MATCH(MID(N13,1,250),MID(note_ter,1,250),0)),"n","y")</f>
        <v>n</v>
      </c>
      <c r="N13" s="35"/>
      <c r="O13" s="117" t="str">
        <f>H13&amp;"("&amp;I13&amp;")"</f>
        <v>Город Новосибирск(50701000)</v>
      </c>
      <c r="P13" s="59"/>
      <c r="Q13" s="59"/>
      <c r="R13" s="142"/>
      <c r="S13" s="59"/>
      <c r="T13" s="59"/>
      <c r="U13" s="59"/>
      <c r="V13" s="44"/>
      <c r="W13" s="44"/>
      <c r="X13" s="143"/>
      <c r="Y13" s="143"/>
      <c r="Z13" s="143"/>
      <c r="AA13" s="143"/>
      <c r="AB13" s="143"/>
      <c r="AC13" s="5"/>
    </row>
    <row r="14" spans="1:29" ht="15.75" customHeight="1">
      <c r="A14" s="266"/>
      <c r="C14" s="144"/>
      <c r="D14" s="145"/>
      <c r="E14" s="146"/>
      <c r="F14" s="147"/>
      <c r="G14" s="148" t="s">
        <v>102</v>
      </c>
      <c r="H14" s="149"/>
      <c r="I14" s="150"/>
      <c r="J14" s="35"/>
      <c r="K14" s="35"/>
      <c r="L14" s="35"/>
      <c r="M14" s="35"/>
      <c r="O14" s="35"/>
      <c r="P14" s="59"/>
      <c r="Q14" s="59"/>
      <c r="R14" s="142"/>
      <c r="S14" s="59"/>
      <c r="T14" s="59"/>
      <c r="U14" s="59"/>
      <c r="V14" s="44"/>
      <c r="W14" s="44"/>
      <c r="X14" s="143"/>
      <c r="Y14" s="143"/>
      <c r="Z14" s="143"/>
      <c r="AA14" s="143"/>
      <c r="AB14" s="143"/>
      <c r="AC14" s="5"/>
    </row>
    <row r="15" spans="1:29" s="119" customFormat="1" ht="14.65" customHeight="1">
      <c r="A15" s="42"/>
      <c r="B15" s="59"/>
      <c r="C15" s="42"/>
      <c r="D15" s="115"/>
      <c r="E15" s="151"/>
      <c r="F15" s="152"/>
      <c r="G15" s="153" t="s">
        <v>103</v>
      </c>
      <c r="H15" s="152"/>
      <c r="I15" s="154"/>
      <c r="J15" s="132"/>
      <c r="K15" s="117"/>
      <c r="L15" s="117"/>
      <c r="M15" s="117"/>
      <c r="N15" s="117" t="s">
        <v>104</v>
      </c>
      <c r="O15" s="117"/>
      <c r="P15" s="118"/>
      <c r="Q15" s="118"/>
      <c r="R15" s="118"/>
      <c r="S15" s="118"/>
    </row>
    <row r="16" spans="1:29" s="119" customFormat="1" ht="21.95" customHeight="1">
      <c r="A16" s="42"/>
      <c r="B16" s="59"/>
      <c r="C16" s="42"/>
      <c r="D16" s="115"/>
      <c r="E16" s="155"/>
      <c r="F16" s="155"/>
      <c r="G16" s="155"/>
      <c r="H16" s="155"/>
      <c r="I16" s="155"/>
      <c r="J16" s="117"/>
      <c r="K16" s="117"/>
      <c r="L16" s="117"/>
      <c r="M16" s="117"/>
      <c r="N16" s="117"/>
      <c r="O16" s="117"/>
      <c r="P16" s="118"/>
      <c r="Q16" s="118"/>
      <c r="R16" s="118"/>
      <c r="S16" s="118"/>
    </row>
    <row r="17" spans="1:29" s="119" customFormat="1" ht="14.65" customHeight="1">
      <c r="A17" s="42"/>
      <c r="B17" s="59"/>
      <c r="C17" s="42"/>
      <c r="D17" s="115"/>
      <c r="E17" s="42"/>
      <c r="F17" s="42"/>
      <c r="G17" s="42"/>
      <c r="H17" s="42"/>
      <c r="I17" s="42"/>
      <c r="J17" s="117"/>
      <c r="K17" s="117"/>
      <c r="L17" s="117"/>
      <c r="M17" s="117"/>
      <c r="N17" s="117"/>
      <c r="O17" s="117"/>
      <c r="P17" s="118"/>
      <c r="Q17" s="118"/>
      <c r="R17" s="118"/>
      <c r="S17" s="118"/>
    </row>
    <row r="18" spans="1:29" s="119" customFormat="1" ht="1.1499999999999999" customHeight="1">
      <c r="A18" s="42"/>
      <c r="B18" s="59"/>
      <c r="C18" s="42"/>
      <c r="D18" s="115"/>
      <c r="E18" s="42"/>
      <c r="F18" s="42"/>
      <c r="G18" s="42"/>
      <c r="H18" s="42"/>
      <c r="I18" s="42"/>
      <c r="J18" s="117"/>
      <c r="K18" s="117"/>
      <c r="L18" s="117"/>
      <c r="M18" s="117"/>
      <c r="N18" s="117"/>
      <c r="O18" s="117"/>
      <c r="P18" s="118"/>
      <c r="Q18" s="118"/>
      <c r="R18" s="118"/>
      <c r="S18" s="118"/>
    </row>
    <row r="19" spans="1:29" s="156" customFormat="1" ht="10.5" customHeight="1">
      <c r="B19" s="157"/>
      <c r="D19" s="158"/>
      <c r="J19" s="117"/>
      <c r="K19" s="117"/>
      <c r="L19" s="117"/>
      <c r="M19" s="117"/>
      <c r="N19" s="117"/>
      <c r="O19" s="117"/>
      <c r="P19" s="118"/>
      <c r="Q19" s="118"/>
      <c r="R19" s="118"/>
      <c r="S19" s="118"/>
    </row>
    <row r="20" spans="1:29" s="156" customFormat="1" ht="10.5" customHeight="1">
      <c r="B20" s="157"/>
      <c r="D20" s="158"/>
      <c r="J20" s="117"/>
      <c r="K20" s="117"/>
      <c r="L20" s="117"/>
      <c r="M20" s="117"/>
      <c r="N20" s="117"/>
      <c r="O20" s="117"/>
      <c r="P20" s="118"/>
      <c r="Q20" s="118"/>
      <c r="R20" s="118"/>
      <c r="S20" s="118"/>
    </row>
    <row r="21" spans="1:29" ht="14.65" customHeight="1"/>
    <row r="22" spans="1:29" ht="14.65" customHeight="1"/>
    <row r="23" spans="1:29" ht="14.65" customHeight="1"/>
    <row r="24" spans="1:29" ht="14.65" customHeight="1">
      <c r="H24" s="159"/>
    </row>
    <row r="25" spans="1:29" ht="14.65" customHeight="1"/>
    <row r="26" spans="1:29" ht="14.65" customHeight="1"/>
    <row r="27" spans="1:29" ht="14.65" customHeight="1"/>
    <row r="28" spans="1:29" ht="14.65" customHeight="1">
      <c r="J28" s="42"/>
      <c r="K28" s="42"/>
      <c r="L28" s="42"/>
    </row>
    <row r="29" spans="1:29" ht="22.5" hidden="1" customHeight="1">
      <c r="A29" s="42" t="s">
        <v>82</v>
      </c>
      <c r="B29" s="59">
        <v>0</v>
      </c>
      <c r="C29" s="42">
        <v>3</v>
      </c>
      <c r="D29" s="115">
        <v>3</v>
      </c>
      <c r="E29" s="42">
        <v>6</v>
      </c>
      <c r="F29" s="42">
        <v>0</v>
      </c>
      <c r="G29" s="42">
        <v>46</v>
      </c>
      <c r="H29" s="42">
        <v>42</v>
      </c>
      <c r="I29" s="42">
        <v>14</v>
      </c>
      <c r="J29" s="117">
        <v>3</v>
      </c>
      <c r="K29" s="117">
        <v>0</v>
      </c>
      <c r="L29" s="117">
        <v>0</v>
      </c>
      <c r="M29" s="117">
        <v>0</v>
      </c>
      <c r="N29" s="117">
        <v>0</v>
      </c>
      <c r="O29" s="117">
        <v>0</v>
      </c>
      <c r="P29" s="118">
        <v>0</v>
      </c>
      <c r="Q29" s="118">
        <v>0</v>
      </c>
      <c r="R29" s="118">
        <v>0</v>
      </c>
      <c r="S29" s="118">
        <v>0</v>
      </c>
      <c r="T29" s="42">
        <v>0</v>
      </c>
      <c r="U29" s="42">
        <v>0</v>
      </c>
      <c r="V29" s="42">
        <v>0</v>
      </c>
      <c r="W29" s="42">
        <v>0</v>
      </c>
      <c r="X29" s="42">
        <v>0</v>
      </c>
      <c r="Y29" s="42">
        <v>0</v>
      </c>
      <c r="Z29" s="42">
        <v>0</v>
      </c>
      <c r="AA29" s="42">
        <v>0</v>
      </c>
      <c r="AB29" s="42">
        <v>8</v>
      </c>
      <c r="AC29" s="42">
        <v>23</v>
      </c>
    </row>
  </sheetData>
  <sheetProtection formatColumns="0" formatRows="0" insertRows="0" deleteColumns="0" deleteRows="0" sort="0" autoFilter="0"/>
  <mergeCells count="4">
    <mergeCell ref="E4:I4"/>
    <mergeCell ref="E8:G8"/>
    <mergeCell ref="H8:I8"/>
    <mergeCell ref="A12:A14"/>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33" sqref="I33"/>
    </sheetView>
  </sheetViews>
  <sheetFormatPr defaultColWidth="9.140625" defaultRowHeight="11.25" customHeight="1"/>
  <cols>
    <col min="1" max="1" width="6.42578125" style="160" hidden="1" customWidth="1"/>
    <col min="2" max="2" width="2" style="160" hidden="1" customWidth="1"/>
    <col min="3" max="3" width="3" style="160" customWidth="1"/>
    <col min="4" max="4" width="4" style="160" customWidth="1"/>
    <col min="5" max="5" width="44" style="160" customWidth="1"/>
    <col min="6" max="6" width="6.42578125" style="160" customWidth="1"/>
    <col min="7" max="7" width="4" style="160" customWidth="1"/>
    <col min="8" max="8" width="5" style="160" customWidth="1"/>
    <col min="9" max="9" width="52" style="160" customWidth="1"/>
    <col min="10" max="10" width="7" style="160" customWidth="1"/>
    <col min="11" max="11" width="3" style="160" customWidth="1"/>
    <col min="12" max="12" width="6" style="160" customWidth="1"/>
    <col min="13" max="13" width="56" style="160" customWidth="1"/>
    <col min="14" max="14" width="8" style="127" customWidth="1"/>
    <col min="15" max="20" width="9.140625" style="117"/>
    <col min="21" max="24" width="9.140625" style="85"/>
    <col min="25" max="37" width="9.140625" style="127"/>
    <col min="38" max="38" width="8" style="127" customWidth="1"/>
    <col min="39" max="39" width="9.140625" style="160"/>
    <col min="40" max="16384" width="9.140625" style="5"/>
  </cols>
  <sheetData>
    <row r="1" spans="1:39" ht="11.25" hidden="1" customHeight="1">
      <c r="AM1" s="160" t="s">
        <v>14</v>
      </c>
    </row>
    <row r="2" spans="1:39" ht="11.25" hidden="1" customHeight="1">
      <c r="AM2" s="160">
        <v>0</v>
      </c>
    </row>
    <row r="3" spans="1:39" ht="11.45" customHeight="1">
      <c r="AM3" s="160">
        <v>11</v>
      </c>
    </row>
    <row r="4" spans="1:39" ht="35.65" customHeight="1">
      <c r="A4" s="85"/>
      <c r="B4" s="85"/>
      <c r="D4" s="281" t="str">
        <f>[1]Титульный!E5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82"/>
      <c r="F4" s="282"/>
      <c r="G4" s="282"/>
      <c r="H4" s="282"/>
      <c r="I4" s="283"/>
      <c r="J4" s="127"/>
      <c r="K4" s="127"/>
      <c r="L4" s="127"/>
      <c r="M4" s="127"/>
      <c r="AM4" s="160">
        <v>34</v>
      </c>
    </row>
    <row r="5" spans="1:39" s="164" customFormat="1" ht="14.65" customHeight="1">
      <c r="A5" s="85"/>
      <c r="B5" s="85"/>
      <c r="C5" s="85"/>
      <c r="D5" s="284" t="str">
        <f>IF(org=0,"Не определено",org)</f>
        <v>ФГУП "УЭВ"</v>
      </c>
      <c r="E5" s="285"/>
      <c r="F5" s="285"/>
      <c r="G5" s="285"/>
      <c r="H5" s="285"/>
      <c r="I5" s="286"/>
      <c r="J5" s="161"/>
      <c r="K5" s="161"/>
      <c r="L5" s="161"/>
      <c r="M5" s="161"/>
      <c r="N5" s="161"/>
      <c r="O5" s="162"/>
      <c r="P5" s="162"/>
      <c r="Q5" s="162"/>
      <c r="R5" s="162"/>
      <c r="S5" s="162"/>
      <c r="T5" s="162"/>
      <c r="U5" s="163"/>
      <c r="V5" s="163"/>
      <c r="W5" s="163"/>
      <c r="X5" s="163"/>
      <c r="Y5" s="161"/>
      <c r="Z5" s="161"/>
      <c r="AA5" s="161"/>
      <c r="AB5" s="161"/>
      <c r="AC5" s="161"/>
      <c r="AD5" s="161"/>
      <c r="AE5" s="161"/>
      <c r="AF5" s="161"/>
      <c r="AG5" s="161"/>
      <c r="AH5" s="161"/>
      <c r="AI5" s="161"/>
      <c r="AJ5" s="161"/>
      <c r="AK5" s="161"/>
      <c r="AL5" s="161"/>
      <c r="AM5" s="164">
        <v>14</v>
      </c>
    </row>
    <row r="6" spans="1:39" s="164" customFormat="1" ht="6.4" customHeight="1">
      <c r="A6" s="266"/>
      <c r="B6" s="266"/>
      <c r="C6" s="266"/>
      <c r="D6" s="266"/>
      <c r="E6" s="266"/>
      <c r="F6" s="266"/>
      <c r="G6" s="42"/>
      <c r="H6" s="42"/>
      <c r="I6" s="42"/>
      <c r="J6" s="42"/>
      <c r="K6" s="42"/>
      <c r="N6" s="161"/>
      <c r="O6" s="162"/>
      <c r="P6" s="162"/>
      <c r="Q6" s="162"/>
      <c r="R6" s="162"/>
      <c r="S6" s="162"/>
      <c r="T6" s="162"/>
      <c r="U6" s="163"/>
      <c r="V6" s="163"/>
      <c r="W6" s="163"/>
      <c r="X6" s="163"/>
      <c r="Y6" s="161"/>
      <c r="Z6" s="161"/>
      <c r="AA6" s="161"/>
      <c r="AB6" s="161"/>
      <c r="AC6" s="161"/>
      <c r="AD6" s="161"/>
      <c r="AE6" s="161"/>
      <c r="AF6" s="161"/>
      <c r="AG6" s="161"/>
      <c r="AH6" s="161"/>
      <c r="AI6" s="161"/>
      <c r="AJ6" s="161"/>
      <c r="AK6" s="161"/>
      <c r="AL6" s="161"/>
      <c r="AM6" s="164">
        <v>6</v>
      </c>
    </row>
    <row r="7" spans="1:39" ht="45.75" hidden="1" customHeight="1">
      <c r="E7" s="2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8"/>
      <c r="G7" s="288"/>
      <c r="H7" s="288"/>
      <c r="I7" s="288"/>
      <c r="J7" s="288"/>
      <c r="K7" s="288"/>
      <c r="L7" s="288"/>
      <c r="M7" s="288"/>
      <c r="AM7" s="160">
        <v>0</v>
      </c>
    </row>
    <row r="8" spans="1:39" s="164" customFormat="1" ht="6.4" customHeight="1">
      <c r="A8" s="165"/>
      <c r="B8" s="165"/>
      <c r="C8" s="165"/>
      <c r="D8" s="165"/>
      <c r="E8" s="165"/>
      <c r="F8" s="165"/>
      <c r="G8" s="165"/>
      <c r="H8" s="165"/>
      <c r="I8" s="165"/>
      <c r="J8" s="165"/>
      <c r="K8" s="165"/>
      <c r="L8" s="165"/>
      <c r="N8" s="161"/>
      <c r="O8" s="162"/>
      <c r="P8" s="162"/>
      <c r="Q8" s="162"/>
      <c r="R8" s="162"/>
      <c r="S8" s="162"/>
      <c r="T8" s="162"/>
      <c r="U8" s="163"/>
      <c r="V8" s="163"/>
      <c r="W8" s="163"/>
      <c r="X8" s="163"/>
      <c r="Y8" s="161"/>
      <c r="Z8" s="161"/>
      <c r="AA8" s="161"/>
      <c r="AB8" s="161"/>
      <c r="AC8" s="161"/>
      <c r="AD8" s="161"/>
      <c r="AE8" s="161"/>
      <c r="AF8" s="161"/>
      <c r="AG8" s="161"/>
      <c r="AH8" s="161"/>
      <c r="AI8" s="161"/>
      <c r="AJ8" s="161"/>
      <c r="AK8" s="161"/>
      <c r="AL8" s="161"/>
      <c r="AM8" s="164">
        <v>6</v>
      </c>
    </row>
    <row r="9" spans="1:39" ht="18.75" customHeight="1">
      <c r="A9" s="289"/>
      <c r="B9" s="42"/>
      <c r="C9" s="42"/>
      <c r="D9" s="290" t="s">
        <v>105</v>
      </c>
      <c r="E9" s="290"/>
      <c r="F9" s="291" t="s">
        <v>106</v>
      </c>
      <c r="G9" s="292"/>
      <c r="H9" s="292"/>
      <c r="I9" s="292"/>
      <c r="J9" s="293" t="s">
        <v>107</v>
      </c>
      <c r="K9" s="293"/>
      <c r="L9" s="293"/>
      <c r="M9" s="293"/>
      <c r="AM9" s="160">
        <v>18</v>
      </c>
    </row>
    <row r="10" spans="1:39" ht="24" customHeight="1">
      <c r="A10" s="289"/>
      <c r="B10" s="50"/>
      <c r="C10" s="166"/>
      <c r="D10" s="133" t="s">
        <v>88</v>
      </c>
      <c r="E10" s="133" t="s">
        <v>89</v>
      </c>
      <c r="F10" s="133" t="s">
        <v>108</v>
      </c>
      <c r="G10" s="294" t="s">
        <v>88</v>
      </c>
      <c r="H10" s="295"/>
      <c r="I10" s="133" t="s">
        <v>89</v>
      </c>
      <c r="J10" s="133" t="s">
        <v>108</v>
      </c>
      <c r="K10" s="294" t="s">
        <v>88</v>
      </c>
      <c r="L10" s="295"/>
      <c r="M10" s="133" t="s">
        <v>89</v>
      </c>
      <c r="N10" s="167"/>
      <c r="AM10" s="160">
        <v>23</v>
      </c>
    </row>
    <row r="11" spans="1:39" s="160" customFormat="1" ht="11.25" hidden="1" customHeight="1">
      <c r="A11" s="168"/>
      <c r="B11" s="168"/>
      <c r="C11" s="168"/>
      <c r="D11" s="169" t="s">
        <v>109</v>
      </c>
      <c r="E11" s="169" t="s">
        <v>110</v>
      </c>
      <c r="F11" s="169" t="s">
        <v>90</v>
      </c>
      <c r="G11" s="267" t="s">
        <v>91</v>
      </c>
      <c r="H11" s="268"/>
      <c r="I11" s="169" t="s">
        <v>111</v>
      </c>
      <c r="J11" s="169" t="s">
        <v>92</v>
      </c>
      <c r="K11" s="269" t="s">
        <v>93</v>
      </c>
      <c r="L11" s="270"/>
      <c r="M11" s="169" t="s">
        <v>112</v>
      </c>
      <c r="N11" s="167"/>
      <c r="O11" s="117"/>
      <c r="P11" s="117"/>
      <c r="Q11" s="117"/>
      <c r="R11" s="117"/>
      <c r="S11" s="117"/>
      <c r="T11" s="117"/>
      <c r="U11" s="85"/>
      <c r="V11" s="85"/>
      <c r="W11" s="85"/>
      <c r="X11" s="85"/>
      <c r="Y11" s="127"/>
      <c r="Z11" s="127"/>
      <c r="AA11" s="127"/>
      <c r="AB11" s="127"/>
      <c r="AC11" s="127"/>
      <c r="AD11" s="127"/>
      <c r="AE11" s="127"/>
      <c r="AF11" s="127"/>
      <c r="AG11" s="127"/>
      <c r="AH11" s="127"/>
      <c r="AI11" s="127"/>
      <c r="AJ11" s="127"/>
      <c r="AK11" s="127"/>
      <c r="AL11" s="127"/>
      <c r="AM11" s="160">
        <v>0</v>
      </c>
    </row>
    <row r="12" spans="1:39" ht="1.1499999999999999" customHeight="1">
      <c r="A12" s="170"/>
      <c r="B12" s="50"/>
      <c r="C12" s="50"/>
      <c r="D12" s="171"/>
      <c r="E12" s="172"/>
      <c r="F12" s="172"/>
      <c r="G12" s="173"/>
      <c r="H12" s="173"/>
      <c r="I12" s="172"/>
      <c r="J12" s="172"/>
      <c r="K12" s="174"/>
      <c r="L12" s="172"/>
      <c r="M12" s="175"/>
      <c r="N12" s="167"/>
      <c r="O12" s="117" t="s">
        <v>113</v>
      </c>
      <c r="P12" s="117" t="s">
        <v>114</v>
      </c>
      <c r="Q12" s="117" t="s">
        <v>115</v>
      </c>
      <c r="R12" s="117" t="s">
        <v>116</v>
      </c>
      <c r="AM12" s="160">
        <v>1</v>
      </c>
    </row>
    <row r="13" spans="1:39" s="160" customFormat="1" ht="21.75" customHeight="1">
      <c r="A13" s="5"/>
      <c r="B13" s="5"/>
      <c r="C13" s="115"/>
      <c r="D13" s="271" t="s">
        <v>109</v>
      </c>
      <c r="E13" s="272"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75" t="s">
        <v>19</v>
      </c>
      <c r="G13" s="277"/>
      <c r="H13" s="278">
        <v>1</v>
      </c>
      <c r="I13" s="279" t="s">
        <v>22</v>
      </c>
      <c r="J13" s="276" t="s">
        <v>19</v>
      </c>
      <c r="K13" s="176"/>
      <c r="L13" s="177" t="s">
        <v>109</v>
      </c>
      <c r="M13" s="178" t="s">
        <v>22</v>
      </c>
      <c r="N13" s="167"/>
      <c r="O13" s="117" t="s">
        <v>117</v>
      </c>
      <c r="P13" s="117"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17" t="str">
        <f>IF($F$13="нет","без дифференциации",$I$13)</f>
        <v>без дифференциации</v>
      </c>
      <c r="R13" s="117" t="str">
        <f>IF($J$13="нет","без дифференциации",M13)</f>
        <v>без дифференциации</v>
      </c>
      <c r="S13" s="117"/>
      <c r="T13" s="117"/>
      <c r="U13" s="85"/>
      <c r="V13" s="85"/>
      <c r="W13" s="85"/>
      <c r="X13" s="85"/>
      <c r="Y13" s="127" t="s">
        <v>118</v>
      </c>
      <c r="Z13" s="127">
        <v>1705000</v>
      </c>
      <c r="AA13" s="127"/>
      <c r="AB13" s="127"/>
      <c r="AC13" s="127"/>
      <c r="AD13" s="127"/>
      <c r="AE13" s="127"/>
      <c r="AF13" s="127"/>
      <c r="AG13" s="127"/>
      <c r="AH13" s="127"/>
      <c r="AI13" s="127"/>
      <c r="AJ13" s="127"/>
      <c r="AK13" s="127"/>
      <c r="AL13" s="127"/>
      <c r="AM13" s="160">
        <v>15</v>
      </c>
    </row>
    <row r="14" spans="1:39" s="160" customFormat="1" ht="15.75" customHeight="1">
      <c r="A14" s="5"/>
      <c r="B14" s="5"/>
      <c r="C14" s="125"/>
      <c r="D14" s="271"/>
      <c r="E14" s="273"/>
      <c r="F14" s="276"/>
      <c r="G14" s="277"/>
      <c r="H14" s="278"/>
      <c r="I14" s="280" t="s">
        <v>22</v>
      </c>
      <c r="J14" s="276"/>
      <c r="K14" s="146"/>
      <c r="L14" s="147"/>
      <c r="M14" s="179" t="s">
        <v>119</v>
      </c>
      <c r="N14" s="167"/>
      <c r="O14" s="117"/>
      <c r="P14" s="117"/>
      <c r="Q14" s="117"/>
      <c r="R14" s="117"/>
      <c r="S14" s="117"/>
      <c r="T14" s="117"/>
      <c r="U14" s="85"/>
      <c r="V14" s="85"/>
      <c r="W14" s="85"/>
      <c r="X14" s="85"/>
      <c r="Y14" s="127"/>
      <c r="Z14" s="127"/>
      <c r="AA14" s="127"/>
      <c r="AB14" s="127"/>
      <c r="AC14" s="127"/>
      <c r="AD14" s="127"/>
      <c r="AE14" s="127"/>
      <c r="AF14" s="127"/>
      <c r="AG14" s="127"/>
      <c r="AH14" s="127"/>
      <c r="AI14" s="127"/>
      <c r="AJ14" s="127"/>
      <c r="AK14" s="127"/>
      <c r="AL14" s="127"/>
      <c r="AM14" s="160">
        <v>15</v>
      </c>
    </row>
    <row r="15" spans="1:39" s="160" customFormat="1" ht="27.75" customHeight="1">
      <c r="A15" s="5"/>
      <c r="B15" s="5"/>
      <c r="C15" s="125"/>
      <c r="D15" s="271"/>
      <c r="E15" s="274"/>
      <c r="F15" s="276"/>
      <c r="G15" s="180"/>
      <c r="H15" s="181"/>
      <c r="I15" s="148" t="s">
        <v>120</v>
      </c>
      <c r="J15" s="147"/>
      <c r="K15" s="147"/>
      <c r="L15" s="147"/>
      <c r="M15" s="182"/>
      <c r="N15" s="167"/>
      <c r="O15" s="117"/>
      <c r="P15" s="117"/>
      <c r="Q15" s="117"/>
      <c r="R15" s="117"/>
      <c r="S15" s="117"/>
      <c r="T15" s="117"/>
      <c r="U15" s="85"/>
      <c r="V15" s="85"/>
      <c r="W15" s="85"/>
      <c r="X15" s="85"/>
      <c r="Y15" s="127"/>
      <c r="Z15" s="127"/>
      <c r="AA15" s="127"/>
      <c r="AB15" s="127"/>
      <c r="AC15" s="127"/>
      <c r="AD15" s="127"/>
      <c r="AE15" s="127"/>
      <c r="AF15" s="127"/>
      <c r="AG15" s="127"/>
      <c r="AH15" s="127"/>
      <c r="AI15" s="127"/>
      <c r="AJ15" s="127"/>
      <c r="AK15" s="127"/>
      <c r="AL15" s="127"/>
      <c r="AM15" s="160">
        <v>15</v>
      </c>
    </row>
    <row r="16" spans="1:39" ht="15.75" customHeight="1">
      <c r="A16" s="183"/>
      <c r="B16" s="39"/>
      <c r="C16" s="104"/>
      <c r="D16" s="146"/>
      <c r="E16" s="184" t="s">
        <v>121</v>
      </c>
      <c r="F16" s="147"/>
      <c r="G16" s="147"/>
      <c r="H16" s="147"/>
      <c r="I16" s="147"/>
      <c r="J16" s="147"/>
      <c r="K16" s="147" t="s">
        <v>22</v>
      </c>
      <c r="L16" s="147"/>
      <c r="M16" s="182"/>
      <c r="N16" s="167"/>
      <c r="AM16" s="160">
        <v>15</v>
      </c>
    </row>
    <row r="17" spans="1:39" ht="11.25" hidden="1" customHeight="1">
      <c r="A17" s="160" t="s">
        <v>82</v>
      </c>
      <c r="B17" s="160">
        <v>0</v>
      </c>
      <c r="C17" s="160">
        <v>3</v>
      </c>
      <c r="D17" s="160">
        <v>4</v>
      </c>
      <c r="E17" s="160">
        <v>44</v>
      </c>
      <c r="F17" s="160">
        <v>6</v>
      </c>
      <c r="G17" s="160">
        <v>4</v>
      </c>
      <c r="H17" s="160">
        <v>5</v>
      </c>
      <c r="I17" s="160">
        <v>52</v>
      </c>
      <c r="J17" s="160">
        <v>6</v>
      </c>
      <c r="K17" s="160">
        <v>3</v>
      </c>
      <c r="L17" s="160">
        <v>6</v>
      </c>
      <c r="M17" s="160">
        <v>56</v>
      </c>
      <c r="N17" s="127">
        <v>8</v>
      </c>
      <c r="O17" s="117">
        <v>0</v>
      </c>
      <c r="P17" s="117">
        <v>0</v>
      </c>
      <c r="Q17" s="117">
        <v>0</v>
      </c>
      <c r="R17" s="117">
        <v>0</v>
      </c>
      <c r="S17" s="117">
        <v>0</v>
      </c>
      <c r="T17" s="117">
        <v>0</v>
      </c>
      <c r="U17" s="85">
        <v>0</v>
      </c>
      <c r="V17" s="85">
        <v>0</v>
      </c>
      <c r="W17" s="85">
        <v>0</v>
      </c>
      <c r="X17" s="85">
        <v>0</v>
      </c>
      <c r="Y17" s="127">
        <v>0</v>
      </c>
      <c r="Z17" s="127">
        <v>0</v>
      </c>
      <c r="AA17" s="127">
        <v>0</v>
      </c>
      <c r="AB17" s="127">
        <v>0</v>
      </c>
      <c r="AC17" s="127">
        <v>0</v>
      </c>
      <c r="AD17" s="127">
        <v>0</v>
      </c>
      <c r="AE17" s="127">
        <v>0</v>
      </c>
      <c r="AF17" s="127">
        <v>0</v>
      </c>
      <c r="AG17" s="127">
        <v>0</v>
      </c>
      <c r="AH17" s="127">
        <v>0</v>
      </c>
      <c r="AI17" s="127">
        <v>0</v>
      </c>
      <c r="AJ17" s="127">
        <v>0</v>
      </c>
      <c r="AK17" s="127">
        <v>0</v>
      </c>
      <c r="AL17" s="127">
        <v>8</v>
      </c>
      <c r="AM17" s="160">
        <v>11</v>
      </c>
    </row>
  </sheetData>
  <sheetProtection formatColumns="0" formatRows="0" insertRows="0" deleteColumns="0" deleteRows="0" sort="0" autoFilter="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J43" sqref="J43"/>
    </sheetView>
  </sheetViews>
  <sheetFormatPr defaultColWidth="10.5703125" defaultRowHeight="15" customHeight="1"/>
  <cols>
    <col min="1" max="1" width="9.140625" style="34" hidden="1" customWidth="1"/>
    <col min="2" max="2" width="9.140625" style="42" hidden="1" customWidth="1"/>
    <col min="3" max="3" width="4" style="125" customWidth="1"/>
    <col min="4" max="4" width="6" style="42" customWidth="1"/>
    <col min="5" max="5" width="36" style="42" customWidth="1"/>
    <col min="6" max="6" width="9" style="42" customWidth="1"/>
    <col min="7" max="7" width="25.7109375" style="42" hidden="1" customWidth="1"/>
    <col min="8" max="8" width="33.7109375" style="42" hidden="1" customWidth="1"/>
    <col min="9" max="9" width="25.7109375" style="42" customWidth="1"/>
    <col min="10" max="10" width="33" style="42" customWidth="1"/>
    <col min="11" max="11" width="93" style="59" customWidth="1"/>
    <col min="12" max="20" width="10" style="42" customWidth="1"/>
    <col min="21" max="21" width="10" style="93" customWidth="1"/>
    <col min="22" max="22" width="10.5703125" style="42"/>
    <col min="23" max="16384" width="10.5703125" style="5"/>
  </cols>
  <sheetData>
    <row r="1" spans="1:22" s="59" customFormat="1" ht="22.5" hidden="1" customHeight="1">
      <c r="C1" s="92"/>
      <c r="G1" s="59">
        <v>4</v>
      </c>
      <c r="I1" s="59">
        <v>4</v>
      </c>
      <c r="U1" s="142"/>
      <c r="V1" s="59" t="s">
        <v>14</v>
      </c>
    </row>
    <row r="2" spans="1:22" s="59" customFormat="1" ht="15" hidden="1" customHeight="1">
      <c r="C2" s="92"/>
      <c r="U2" s="142"/>
      <c r="V2" s="59">
        <v>0</v>
      </c>
    </row>
    <row r="3" spans="1:22" ht="22.5" hidden="1" customHeight="1">
      <c r="A3" s="42"/>
      <c r="B3" s="305"/>
      <c r="C3" s="306" t="s">
        <v>122</v>
      </c>
      <c r="D3" s="185" t="str">
        <f>B3&amp;".1"</f>
        <v>.1</v>
      </c>
      <c r="E3" s="186" t="s">
        <v>123</v>
      </c>
      <c r="F3" s="187" t="s">
        <v>124</v>
      </c>
      <c r="G3" s="188"/>
      <c r="H3" s="189"/>
      <c r="I3" s="188"/>
      <c r="J3" s="189"/>
      <c r="K3" s="190" t="s">
        <v>125</v>
      </c>
      <c r="V3" s="42">
        <v>0</v>
      </c>
    </row>
    <row r="4" spans="1:22" ht="15" hidden="1" customHeight="1">
      <c r="A4" s="42"/>
      <c r="B4" s="305"/>
      <c r="C4" s="306"/>
      <c r="D4" s="185" t="str">
        <f>B3&amp;".2"</f>
        <v>.2</v>
      </c>
      <c r="E4" s="186" t="s">
        <v>126</v>
      </c>
      <c r="F4" s="187" t="s">
        <v>124</v>
      </c>
      <c r="G4" s="191" t="s">
        <v>22</v>
      </c>
      <c r="H4" s="189"/>
      <c r="I4" s="191" t="s">
        <v>22</v>
      </c>
      <c r="J4" s="189"/>
      <c r="K4" s="190" t="s">
        <v>127</v>
      </c>
      <c r="V4" s="42">
        <v>0</v>
      </c>
    </row>
    <row r="5" spans="1:22" s="59" customFormat="1" ht="15" hidden="1" customHeight="1">
      <c r="C5" s="92"/>
      <c r="U5" s="142"/>
      <c r="V5" s="59">
        <v>0</v>
      </c>
    </row>
    <row r="6" spans="1:22" ht="22.5" hidden="1" customHeight="1">
      <c r="A6" s="42"/>
      <c r="B6" s="305"/>
      <c r="C6" s="306" t="s">
        <v>122</v>
      </c>
      <c r="D6" s="185" t="str">
        <f>B6&amp;".1"</f>
        <v>.1</v>
      </c>
      <c r="E6" s="186" t="s">
        <v>128</v>
      </c>
      <c r="F6" s="187" t="s">
        <v>124</v>
      </c>
      <c r="G6" s="188"/>
      <c r="H6" s="189"/>
      <c r="I6" s="188"/>
      <c r="J6" s="189"/>
      <c r="K6" s="190" t="s">
        <v>129</v>
      </c>
      <c r="V6" s="42">
        <v>0</v>
      </c>
    </row>
    <row r="7" spans="1:22" ht="15" hidden="1" customHeight="1">
      <c r="A7" s="42"/>
      <c r="B7" s="305"/>
      <c r="C7" s="306"/>
      <c r="D7" s="185" t="str">
        <f>B6&amp;".2"</f>
        <v>.2</v>
      </c>
      <c r="E7" s="186" t="s">
        <v>126</v>
      </c>
      <c r="F7" s="187" t="s">
        <v>124</v>
      </c>
      <c r="G7" s="191" t="s">
        <v>22</v>
      </c>
      <c r="H7" s="189"/>
      <c r="I7" s="191" t="s">
        <v>22</v>
      </c>
      <c r="J7" s="189"/>
      <c r="K7" s="190" t="s">
        <v>127</v>
      </c>
      <c r="V7" s="42">
        <v>0</v>
      </c>
    </row>
    <row r="8" spans="1:22" s="59" customFormat="1" ht="15" hidden="1" customHeight="1">
      <c r="C8" s="92"/>
      <c r="U8" s="142"/>
      <c r="V8" s="59">
        <v>0</v>
      </c>
    </row>
    <row r="9" spans="1:22" ht="22.5" hidden="1" customHeight="1">
      <c r="A9" s="42"/>
      <c r="B9" s="305"/>
      <c r="C9" s="306" t="s">
        <v>122</v>
      </c>
      <c r="D9" s="185" t="str">
        <f>B9&amp;".1"</f>
        <v>.1</v>
      </c>
      <c r="E9" s="186" t="s">
        <v>130</v>
      </c>
      <c r="F9" s="187" t="s">
        <v>124</v>
      </c>
      <c r="G9" s="192" t="s">
        <v>22</v>
      </c>
      <c r="H9" s="189" t="s">
        <v>22</v>
      </c>
      <c r="I9" s="193" t="s">
        <v>22</v>
      </c>
      <c r="J9" s="194" t="s">
        <v>22</v>
      </c>
      <c r="K9" s="190"/>
      <c r="V9" s="42">
        <v>0</v>
      </c>
    </row>
    <row r="10" spans="1:22" ht="15" hidden="1" customHeight="1">
      <c r="A10" s="42"/>
      <c r="B10" s="305"/>
      <c r="C10" s="306"/>
      <c r="D10" s="185" t="str">
        <f>B9&amp;".2"</f>
        <v>.2</v>
      </c>
      <c r="E10" s="186" t="s">
        <v>131</v>
      </c>
      <c r="F10" s="187" t="s">
        <v>124</v>
      </c>
      <c r="G10" s="68" t="s">
        <v>22</v>
      </c>
      <c r="H10" s="189" t="s">
        <v>22</v>
      </c>
      <c r="I10" s="195" t="s">
        <v>22</v>
      </c>
      <c r="J10" s="194" t="s">
        <v>22</v>
      </c>
      <c r="K10" s="190" t="s">
        <v>132</v>
      </c>
      <c r="V10" s="42">
        <v>0</v>
      </c>
    </row>
    <row r="11" spans="1:22" ht="15" hidden="1" customHeight="1">
      <c r="A11" s="42"/>
      <c r="B11" s="305"/>
      <c r="C11" s="306"/>
      <c r="D11" s="185" t="str">
        <f>B9&amp;".3"</f>
        <v>.3</v>
      </c>
      <c r="E11" s="186" t="s">
        <v>133</v>
      </c>
      <c r="F11" s="187" t="s">
        <v>124</v>
      </c>
      <c r="G11" s="68" t="s">
        <v>22</v>
      </c>
      <c r="H11" s="189" t="s">
        <v>22</v>
      </c>
      <c r="I11" s="195" t="s">
        <v>22</v>
      </c>
      <c r="J11" s="194" t="s">
        <v>22</v>
      </c>
      <c r="K11" s="190" t="s">
        <v>134</v>
      </c>
      <c r="V11" s="42">
        <v>0</v>
      </c>
    </row>
    <row r="12" spans="1:22" s="59" customFormat="1" ht="15" hidden="1" customHeight="1">
      <c r="C12" s="92"/>
      <c r="U12" s="142"/>
      <c r="V12" s="59">
        <v>0</v>
      </c>
    </row>
    <row r="13" spans="1:22" ht="33.75" hidden="1" customHeight="1">
      <c r="A13" s="42"/>
      <c r="B13" s="305"/>
      <c r="C13" s="306" t="s">
        <v>122</v>
      </c>
      <c r="D13" s="185" t="str">
        <f>B13&amp;".1"</f>
        <v>.1</v>
      </c>
      <c r="E13" s="186" t="s">
        <v>135</v>
      </c>
      <c r="F13" s="187" t="s">
        <v>124</v>
      </c>
      <c r="G13" s="192" t="s">
        <v>22</v>
      </c>
      <c r="H13" s="189" t="s">
        <v>22</v>
      </c>
      <c r="I13" s="193" t="s">
        <v>22</v>
      </c>
      <c r="J13" s="194" t="s">
        <v>22</v>
      </c>
      <c r="K13" s="190" t="s">
        <v>136</v>
      </c>
      <c r="V13" s="42">
        <v>0</v>
      </c>
    </row>
    <row r="14" spans="1:22" ht="15" hidden="1" customHeight="1">
      <c r="B14" s="305"/>
      <c r="C14" s="306"/>
      <c r="D14" s="185" t="str">
        <f>B13&amp;".2"</f>
        <v>.2</v>
      </c>
      <c r="E14" s="186" t="s">
        <v>137</v>
      </c>
      <c r="F14" s="187" t="s">
        <v>124</v>
      </c>
      <c r="G14" s="68" t="s">
        <v>22</v>
      </c>
      <c r="H14" s="189" t="s">
        <v>22</v>
      </c>
      <c r="I14" s="195" t="s">
        <v>22</v>
      </c>
      <c r="J14" s="194" t="s">
        <v>22</v>
      </c>
      <c r="K14" s="190" t="s">
        <v>138</v>
      </c>
      <c r="V14" s="42">
        <v>0</v>
      </c>
    </row>
    <row r="15" spans="1:22" s="59" customFormat="1" ht="15" hidden="1" customHeight="1">
      <c r="C15" s="92"/>
      <c r="U15" s="142"/>
      <c r="V15" s="59">
        <v>0</v>
      </c>
    </row>
    <row r="16" spans="1:22" s="59" customFormat="1" ht="15" hidden="1" customHeight="1">
      <c r="C16" s="92"/>
      <c r="U16" s="142"/>
      <c r="V16" s="59">
        <v>0</v>
      </c>
    </row>
    <row r="17" spans="1:22" s="59" customFormat="1" ht="15" hidden="1" customHeight="1">
      <c r="C17" s="92"/>
      <c r="U17" s="142"/>
      <c r="V17" s="59">
        <v>0</v>
      </c>
    </row>
    <row r="18" spans="1:22" s="59" customFormat="1" ht="15" hidden="1" customHeight="1">
      <c r="C18" s="92"/>
      <c r="U18" s="142"/>
      <c r="V18" s="59">
        <v>0</v>
      </c>
    </row>
    <row r="19" spans="1:22" s="59" customFormat="1" ht="15" hidden="1" customHeight="1">
      <c r="C19" s="92"/>
      <c r="U19" s="142"/>
      <c r="V19" s="59">
        <v>0</v>
      </c>
    </row>
    <row r="20" spans="1:22" s="59" customFormat="1" ht="15" hidden="1" customHeight="1">
      <c r="C20" s="92"/>
      <c r="U20" s="142"/>
      <c r="V20" s="59">
        <v>0</v>
      </c>
    </row>
    <row r="21" spans="1:22" ht="15.75" customHeight="1">
      <c r="V21" s="42">
        <v>15</v>
      </c>
    </row>
    <row r="22" spans="1:22" ht="23.25" customHeight="1">
      <c r="D22" s="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7"/>
      <c r="F22" s="307"/>
      <c r="G22" s="307"/>
      <c r="H22" s="307"/>
      <c r="I22" s="307"/>
      <c r="J22" s="66"/>
      <c r="V22" s="42">
        <v>22</v>
      </c>
    </row>
    <row r="23" spans="1:22" ht="15.75" customHeight="1">
      <c r="D23" s="308" t="str">
        <f>IF(org=0,"Не определено",org)</f>
        <v>ФГУП "УЭВ"</v>
      </c>
      <c r="E23" s="308"/>
      <c r="F23" s="308"/>
      <c r="G23" s="308"/>
      <c r="H23" s="308"/>
      <c r="I23" s="308"/>
      <c r="J23" s="66"/>
      <c r="V23" s="42">
        <v>15</v>
      </c>
    </row>
    <row r="24" spans="1:22" ht="15.75" customHeight="1">
      <c r="G24" s="59">
        <v>22</v>
      </c>
      <c r="H24" s="196"/>
      <c r="I24" s="59">
        <v>22</v>
      </c>
      <c r="J24" s="196"/>
      <c r="V24" s="42">
        <v>15</v>
      </c>
    </row>
    <row r="25" spans="1:22" s="42" customFormat="1" ht="1.1499999999999999" customHeight="1">
      <c r="A25" s="34"/>
      <c r="C25" s="125"/>
      <c r="G25" s="59"/>
      <c r="H25" s="196"/>
      <c r="I25" s="59" t="s">
        <v>117</v>
      </c>
      <c r="J25" s="196"/>
      <c r="K25" s="59"/>
      <c r="U25" s="93"/>
      <c r="V25" s="42">
        <v>1</v>
      </c>
    </row>
    <row r="26" spans="1:22" ht="15.75" customHeight="1">
      <c r="D26" s="197"/>
      <c r="E26" s="299" t="s">
        <v>105</v>
      </c>
      <c r="F26" s="300"/>
      <c r="G26" s="301" t="str">
        <f>IF(G25="","",INDEX(DIFFERENTIATION_UNMERGE_VD,MATCH(G25,DIFFERENTIATION_ID_DIFF,0)))</f>
        <v/>
      </c>
      <c r="H26" s="302"/>
      <c r="I26" s="30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302"/>
      <c r="K26" s="296" t="s">
        <v>139</v>
      </c>
      <c r="V26" s="42">
        <v>15</v>
      </c>
    </row>
    <row r="27" spans="1:22" s="42" customFormat="1" ht="15.75" customHeight="1">
      <c r="A27" s="34"/>
      <c r="C27" s="125"/>
      <c r="D27" s="197"/>
      <c r="E27" s="299" t="s">
        <v>140</v>
      </c>
      <c r="F27" s="300"/>
      <c r="G27" s="301" t="str">
        <f>IF(G25="","",INDEX(DIFFERENTIATION_UNMERGE_AREA,MATCH(G25,DIFFERENTIATION_ID_DIFF,0)))</f>
        <v/>
      </c>
      <c r="H27" s="302"/>
      <c r="I27" s="301" t="str">
        <f>IF(I25="","",INDEX(DIFFERENTIATION_UNMERGE_AREA,MATCH(I25,DIFFERENTIATION_ID_DIFF,0)))</f>
        <v>без дифференциации</v>
      </c>
      <c r="J27" s="302"/>
      <c r="K27" s="297"/>
      <c r="U27" s="93"/>
      <c r="V27" s="42">
        <v>15</v>
      </c>
    </row>
    <row r="28" spans="1:22" s="42" customFormat="1" ht="15.75" customHeight="1">
      <c r="A28" s="34"/>
      <c r="C28" s="125"/>
      <c r="D28" s="197"/>
      <c r="E28" s="299" t="s">
        <v>141</v>
      </c>
      <c r="F28" s="300"/>
      <c r="G28" s="301" t="str">
        <f>IF(G25="","",INDEX(DIFFERENTIATION_UNMERGE_SYSTEM,MATCH(G25,DIFFERENTIATION_ID_DIFF,0)))</f>
        <v/>
      </c>
      <c r="H28" s="302"/>
      <c r="I28" s="301" t="str">
        <f>IF(I25="","",INDEX(DIFFERENTIATION_UNMERGE_SYSTEM,MATCH(I25,DIFFERENTIATION_ID_DIFF,0)))</f>
        <v>без дифференциации</v>
      </c>
      <c r="J28" s="302"/>
      <c r="K28" s="297"/>
      <c r="U28" s="93"/>
      <c r="V28" s="42">
        <v>15</v>
      </c>
    </row>
    <row r="29" spans="1:22" s="42" customFormat="1" ht="15.75" customHeight="1">
      <c r="A29" s="34"/>
      <c r="C29" s="125"/>
      <c r="D29" s="303" t="s">
        <v>142</v>
      </c>
      <c r="E29" s="304"/>
      <c r="F29" s="304"/>
      <c r="G29" s="198"/>
      <c r="H29" s="198"/>
      <c r="I29" s="198"/>
      <c r="J29" s="199"/>
      <c r="K29" s="297"/>
      <c r="U29" s="93"/>
      <c r="V29" s="42">
        <v>15</v>
      </c>
    </row>
    <row r="30" spans="1:22" ht="35.65" customHeight="1">
      <c r="D30" s="133" t="s">
        <v>88</v>
      </c>
      <c r="E30" s="133" t="s">
        <v>143</v>
      </c>
      <c r="F30" s="133" t="s">
        <v>144</v>
      </c>
      <c r="G30" s="200" t="s">
        <v>145</v>
      </c>
      <c r="H30" s="133" t="s">
        <v>146</v>
      </c>
      <c r="I30" s="200" t="s">
        <v>145</v>
      </c>
      <c r="J30" s="133" t="s">
        <v>146</v>
      </c>
      <c r="K30" s="298"/>
      <c r="V30" s="42">
        <v>34</v>
      </c>
    </row>
    <row r="31" spans="1:22" ht="15" hidden="1" customHeight="1">
      <c r="D31" s="168"/>
      <c r="E31" s="168"/>
      <c r="F31" s="168"/>
      <c r="G31" s="125"/>
      <c r="H31" s="125"/>
      <c r="I31" s="125"/>
      <c r="J31" s="125"/>
      <c r="K31" s="190"/>
      <c r="V31" s="42">
        <v>0</v>
      </c>
    </row>
    <row r="32" spans="1:22" ht="24" customHeight="1">
      <c r="A32" s="42"/>
      <c r="B32" s="42" t="s">
        <v>147</v>
      </c>
      <c r="C32" s="115"/>
      <c r="D32" s="201">
        <v>1</v>
      </c>
      <c r="E32" s="202" t="s">
        <v>148</v>
      </c>
      <c r="F32" s="187" t="s">
        <v>124</v>
      </c>
      <c r="G32" s="187" t="s">
        <v>124</v>
      </c>
      <c r="H32" s="187" t="s">
        <v>124</v>
      </c>
      <c r="I32" s="187" t="s">
        <v>124</v>
      </c>
      <c r="J32" s="187" t="s">
        <v>124</v>
      </c>
      <c r="K32" s="190"/>
      <c r="V32" s="42">
        <v>23</v>
      </c>
    </row>
    <row r="33" spans="1:22" ht="11.45" customHeight="1">
      <c r="A33" s="42"/>
      <c r="C33" s="42"/>
      <c r="D33" s="203"/>
      <c r="E33" s="148" t="s">
        <v>149</v>
      </c>
      <c r="F33" s="204"/>
      <c r="G33" s="204"/>
      <c r="H33" s="204"/>
      <c r="I33" s="204"/>
      <c r="J33" s="204"/>
      <c r="K33" s="205"/>
      <c r="U33" s="42"/>
      <c r="V33" s="42">
        <v>11</v>
      </c>
    </row>
    <row r="34" spans="1:22" ht="24" customHeight="1">
      <c r="A34" s="42"/>
      <c r="B34" s="66" t="s">
        <v>150</v>
      </c>
      <c r="C34" s="115"/>
      <c r="D34" s="201">
        <v>2</v>
      </c>
      <c r="E34" s="202" t="s">
        <v>151</v>
      </c>
      <c r="F34" s="187" t="s">
        <v>124</v>
      </c>
      <c r="G34" s="187" t="s">
        <v>124</v>
      </c>
      <c r="H34" s="187" t="s">
        <v>124</v>
      </c>
      <c r="I34" s="187"/>
      <c r="J34" s="187"/>
      <c r="K34" s="190"/>
      <c r="V34" s="42">
        <v>23</v>
      </c>
    </row>
    <row r="35" spans="1:22" ht="11.45" customHeight="1">
      <c r="A35" s="42"/>
      <c r="C35" s="42"/>
      <c r="D35" s="203"/>
      <c r="E35" s="148" t="s">
        <v>152</v>
      </c>
      <c r="F35" s="204"/>
      <c r="G35" s="206"/>
      <c r="H35" s="204"/>
      <c r="I35" s="206"/>
      <c r="J35" s="204"/>
      <c r="K35" s="205"/>
      <c r="U35" s="42"/>
      <c r="V35" s="42">
        <v>11</v>
      </c>
    </row>
    <row r="36" spans="1:22" ht="71.25" customHeight="1">
      <c r="A36" s="42"/>
      <c r="B36" s="42" t="s">
        <v>153</v>
      </c>
      <c r="C36" s="115"/>
      <c r="D36" s="201">
        <v>3</v>
      </c>
      <c r="E36" s="202" t="s">
        <v>154</v>
      </c>
      <c r="F36" s="207" t="s">
        <v>124</v>
      </c>
      <c r="G36" s="208" t="s">
        <v>155</v>
      </c>
      <c r="H36" s="187" t="s">
        <v>124</v>
      </c>
      <c r="I36" s="208" t="s">
        <v>156</v>
      </c>
      <c r="J36" s="187" t="s">
        <v>124</v>
      </c>
      <c r="K36" s="190" t="s">
        <v>157</v>
      </c>
      <c r="V36" s="42">
        <v>68</v>
      </c>
    </row>
    <row r="37" spans="1:22" ht="11.45" customHeight="1">
      <c r="A37" s="42"/>
      <c r="C37" s="42"/>
      <c r="D37" s="203"/>
      <c r="E37" s="148" t="s">
        <v>158</v>
      </c>
      <c r="F37" s="204"/>
      <c r="G37" s="206"/>
      <c r="H37" s="206"/>
      <c r="I37" s="206"/>
      <c r="J37" s="206"/>
      <c r="K37" s="205"/>
      <c r="U37" s="42"/>
      <c r="V37" s="42">
        <v>11</v>
      </c>
    </row>
    <row r="38" spans="1:22" ht="71.25" customHeight="1">
      <c r="A38" s="42"/>
      <c r="B38" s="42" t="s">
        <v>159</v>
      </c>
      <c r="C38" s="115"/>
      <c r="D38" s="201">
        <v>4</v>
      </c>
      <c r="E38" s="202" t="s">
        <v>160</v>
      </c>
      <c r="F38" s="207" t="s">
        <v>124</v>
      </c>
      <c r="G38" s="208" t="s">
        <v>155</v>
      </c>
      <c r="H38" s="133" t="s">
        <v>124</v>
      </c>
      <c r="I38" s="208" t="s">
        <v>156</v>
      </c>
      <c r="J38" s="133" t="s">
        <v>124</v>
      </c>
      <c r="K38" s="209" t="s">
        <v>161</v>
      </c>
      <c r="V38" s="42">
        <v>68</v>
      </c>
    </row>
    <row r="39" spans="1:22" ht="11.45" customHeight="1">
      <c r="A39" s="42"/>
      <c r="C39" s="42"/>
      <c r="D39" s="203"/>
      <c r="E39" s="148" t="s">
        <v>162</v>
      </c>
      <c r="F39" s="204"/>
      <c r="G39" s="204"/>
      <c r="H39" s="210"/>
      <c r="I39" s="204"/>
      <c r="J39" s="210"/>
      <c r="K39" s="205"/>
      <c r="U39" s="42"/>
      <c r="V39" s="42">
        <v>11</v>
      </c>
    </row>
    <row r="40" spans="1:22" ht="22.5" hidden="1" customHeight="1">
      <c r="A40" s="34" t="s">
        <v>82</v>
      </c>
      <c r="B40" s="42">
        <v>0</v>
      </c>
      <c r="C40" s="125">
        <v>4</v>
      </c>
      <c r="D40" s="42">
        <v>6</v>
      </c>
      <c r="E40" s="42">
        <v>36</v>
      </c>
      <c r="F40" s="42">
        <v>9</v>
      </c>
      <c r="G40" s="42">
        <v>0</v>
      </c>
      <c r="H40" s="42">
        <v>0</v>
      </c>
      <c r="I40" s="42">
        <v>25</v>
      </c>
      <c r="J40" s="42">
        <v>33</v>
      </c>
      <c r="K40" s="59">
        <v>93</v>
      </c>
      <c r="L40" s="42">
        <v>10</v>
      </c>
      <c r="M40" s="42">
        <v>10</v>
      </c>
      <c r="N40" s="42">
        <v>10</v>
      </c>
      <c r="O40" s="42">
        <v>10</v>
      </c>
      <c r="P40" s="42">
        <v>10</v>
      </c>
      <c r="Q40" s="42">
        <v>10</v>
      </c>
      <c r="R40" s="42">
        <v>10</v>
      </c>
      <c r="S40" s="42">
        <v>10</v>
      </c>
      <c r="T40" s="42">
        <v>10</v>
      </c>
      <c r="U40" s="93">
        <v>10</v>
      </c>
      <c r="V40" s="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34" hidden="1" customWidth="1"/>
    <col min="2" max="2" width="9.140625" style="42" hidden="1" customWidth="1"/>
    <col min="3" max="3" width="4" style="125" customWidth="1"/>
    <col min="4" max="4" width="6" style="42" customWidth="1"/>
    <col min="5" max="5" width="36" style="42" customWidth="1"/>
    <col min="6" max="6" width="9" style="42" customWidth="1"/>
    <col min="7" max="7" width="42.42578125" style="42" hidden="1" customWidth="1"/>
    <col min="8" max="8" width="40.7109375" style="42" customWidth="1"/>
    <col min="9" max="9" width="93" style="59" customWidth="1"/>
    <col min="10" max="17" width="10" style="42" customWidth="1"/>
    <col min="18" max="18" width="10" style="93" customWidth="1"/>
    <col min="19" max="19" width="10.5703125" style="42"/>
    <col min="20" max="16384" width="10.5703125" style="5"/>
  </cols>
  <sheetData>
    <row r="1" spans="1:18" s="59" customFormat="1" ht="15" hidden="1" customHeight="1">
      <c r="C1" s="92"/>
      <c r="H1" s="59">
        <v>4</v>
      </c>
      <c r="R1" s="142"/>
    </row>
    <row r="2" spans="1:18" ht="22.5" hidden="1" customHeight="1">
      <c r="C2" s="211" t="s">
        <v>122</v>
      </c>
      <c r="D2" s="177"/>
      <c r="E2" s="212"/>
      <c r="F2" s="133" t="str">
        <f>IF(TEMPLATE_SPHERE="HEAT","Гкал/час","тыс. куб. м/сутки")</f>
        <v>Гкал/час</v>
      </c>
      <c r="G2" s="213"/>
      <c r="H2" s="213"/>
      <c r="I2" s="190"/>
    </row>
    <row r="3" spans="1:18" s="59" customFormat="1" ht="15" hidden="1" customHeight="1">
      <c r="C3" s="92"/>
      <c r="R3" s="142"/>
    </row>
    <row r="4" spans="1:18" ht="15.75" customHeight="1"/>
    <row r="5" spans="1:18" ht="39.75" customHeight="1">
      <c r="D5" s="3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7"/>
      <c r="F5" s="307"/>
      <c r="G5" s="307"/>
      <c r="H5" s="307"/>
    </row>
    <row r="6" spans="1:18" ht="15.75" customHeight="1">
      <c r="D6" s="308" t="str">
        <f>IF(org=0,"Не определено",org)</f>
        <v>ФГУП "УЭВ"</v>
      </c>
      <c r="E6" s="308"/>
      <c r="F6" s="308"/>
      <c r="G6" s="308"/>
      <c r="H6" s="308"/>
    </row>
    <row r="7" spans="1:18" s="42" customFormat="1" ht="15.75" customHeight="1">
      <c r="A7" s="34"/>
      <c r="C7" s="125"/>
      <c r="D7" s="66"/>
      <c r="E7" s="66"/>
      <c r="F7" s="66"/>
      <c r="G7" s="66"/>
      <c r="H7" s="196"/>
      <c r="I7" s="59"/>
      <c r="R7" s="93"/>
    </row>
    <row r="8" spans="1:18" ht="1.1499999999999999" customHeight="1">
      <c r="H8" s="59" t="s">
        <v>117</v>
      </c>
    </row>
    <row r="9" spans="1:18" ht="15.75" customHeight="1">
      <c r="D9" s="197"/>
      <c r="E9" s="299" t="s">
        <v>105</v>
      </c>
      <c r="F9" s="300"/>
      <c r="G9" s="214" t="str">
        <f>IF(G8="","",INDEX(DIFFERENTIATION_UNMERGE_VD,MATCH(G8,DIFFERENTIATION_ID_DIFF,0)))</f>
        <v/>
      </c>
      <c r="H9" s="214"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90" t="s">
        <v>139</v>
      </c>
    </row>
    <row r="10" spans="1:18" s="42" customFormat="1" ht="15.75" customHeight="1">
      <c r="A10" s="34"/>
      <c r="C10" s="125"/>
      <c r="D10" s="197"/>
      <c r="E10" s="299" t="s">
        <v>140</v>
      </c>
      <c r="F10" s="300"/>
      <c r="G10" s="214" t="str">
        <f>IF(G8="","",INDEX(DIFFERENTIATION_UNMERGE_AREA,MATCH(G8,DIFFERENTIATION_ID_DIFF,0)))</f>
        <v/>
      </c>
      <c r="H10" s="214" t="str">
        <f>IF(H8="","",INDEX(DIFFERENTIATION_UNMERGE_AREA,MATCH(H8,DIFFERENTIATION_ID_DIFF,0)))</f>
        <v>без дифференциации</v>
      </c>
      <c r="I10" s="290"/>
      <c r="R10" s="93"/>
    </row>
    <row r="11" spans="1:18" s="42" customFormat="1" ht="15.75" customHeight="1">
      <c r="A11" s="34"/>
      <c r="C11" s="125"/>
      <c r="D11" s="197"/>
      <c r="E11" s="299" t="s">
        <v>141</v>
      </c>
      <c r="F11" s="300"/>
      <c r="G11" s="214" t="str">
        <f>IF(G8="","",INDEX(DIFFERENTIATION_UNMERGE_SYSTEM,MATCH(G8,DIFFERENTIATION_ID_DIFF,0)))</f>
        <v/>
      </c>
      <c r="H11" s="214" t="str">
        <f>IF(H8="","",INDEX(DIFFERENTIATION_UNMERGE_SYSTEM,MATCH(H8,DIFFERENTIATION_ID_DIFF,0)))</f>
        <v>без дифференциации</v>
      </c>
      <c r="I11" s="290"/>
      <c r="R11" s="93"/>
    </row>
    <row r="12" spans="1:18" s="42" customFormat="1" ht="15.75" customHeight="1">
      <c r="A12" s="34"/>
      <c r="C12" s="125"/>
      <c r="D12" s="303" t="s">
        <v>142</v>
      </c>
      <c r="E12" s="304"/>
      <c r="F12" s="304"/>
      <c r="G12" s="198"/>
      <c r="H12" s="198"/>
      <c r="I12" s="290"/>
      <c r="R12" s="93"/>
    </row>
    <row r="13" spans="1:18" ht="35.65" customHeight="1">
      <c r="D13" s="133" t="s">
        <v>88</v>
      </c>
      <c r="E13" s="133" t="s">
        <v>143</v>
      </c>
      <c r="F13" s="133" t="s">
        <v>144</v>
      </c>
      <c r="G13" s="200" t="s">
        <v>145</v>
      </c>
      <c r="H13" s="200" t="s">
        <v>145</v>
      </c>
      <c r="I13" s="290"/>
    </row>
    <row r="14" spans="1:18" ht="15" hidden="1" customHeight="1">
      <c r="D14" s="168" t="s">
        <v>109</v>
      </c>
      <c r="E14" s="168" t="s">
        <v>110</v>
      </c>
      <c r="F14" s="168" t="s">
        <v>90</v>
      </c>
      <c r="G14" s="125" t="str">
        <f>G1&amp;".1"</f>
        <v>.1</v>
      </c>
      <c r="H14" s="125" t="str">
        <f>H1&amp;".1"</f>
        <v>4.1</v>
      </c>
      <c r="I14" s="190"/>
    </row>
    <row r="15" spans="1:18" ht="15.75" customHeight="1">
      <c r="A15" s="42"/>
      <c r="C15" s="115"/>
      <c r="D15" s="133">
        <v>1</v>
      </c>
      <c r="E15" s="215" t="str">
        <f>TP_P_A</f>
        <v>Количество поданных заявок</v>
      </c>
      <c r="F15" s="133" t="s">
        <v>163</v>
      </c>
      <c r="G15" s="216"/>
      <c r="H15" s="216">
        <v>2</v>
      </c>
      <c r="I15" s="21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75" customHeight="1">
      <c r="A16" s="42"/>
      <c r="C16" s="115"/>
      <c r="D16" s="133">
        <v>2</v>
      </c>
      <c r="E16" s="215" t="str">
        <f>TP_P_B</f>
        <v>Количество рассмотренных заявок</v>
      </c>
      <c r="F16" s="133" t="s">
        <v>163</v>
      </c>
      <c r="G16" s="216"/>
      <c r="H16" s="216">
        <v>0</v>
      </c>
      <c r="I16" s="21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7.650000000000006" customHeight="1">
      <c r="A17" s="42"/>
      <c r="C17" s="115"/>
      <c r="D17" s="133">
        <v>3</v>
      </c>
      <c r="E17" s="2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33" t="s">
        <v>163</v>
      </c>
      <c r="G17" s="216"/>
      <c r="H17" s="216">
        <v>0</v>
      </c>
      <c r="I17" s="217" t="str">
        <f>TP_P_NOTE_V</f>
        <v>Указывается количество заявок с решением об отказе в течение отчетного квартала.</v>
      </c>
    </row>
    <row r="18" spans="1:18" ht="54.75" customHeight="1">
      <c r="A18" s="42"/>
      <c r="C18" s="115"/>
      <c r="D18" s="133">
        <v>4</v>
      </c>
      <c r="E18" s="215" t="str">
        <f>TP_P_V_1</f>
        <v>Причины отказа в заключении договора о подключении (технологическом присоединении) к системе теплоснабжения</v>
      </c>
      <c r="F18" s="133" t="s">
        <v>124</v>
      </c>
      <c r="G18" s="188"/>
      <c r="H18" s="188" t="s">
        <v>164</v>
      </c>
      <c r="I18" s="21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60" customHeight="1">
      <c r="A19" s="42"/>
      <c r="C19" s="115"/>
      <c r="D19" s="133">
        <v>5</v>
      </c>
      <c r="E19" s="215" t="str">
        <f>TP_P_G</f>
        <v>Резерв мощности источников тепловой энергии, входящих в систему теплоснабжения, в течение одного квартала, в том числе:</v>
      </c>
      <c r="F19" s="133" t="str">
        <f>IF(TEMPLATE_SPHERE="HEAT","Гкал/час","тыс. куб. м/сутки")</f>
        <v>Гкал/час</v>
      </c>
      <c r="G19" s="218">
        <f>SUM(G20:G22)</f>
        <v>0</v>
      </c>
      <c r="H19" s="218">
        <f>SUM(H20:H22)</f>
        <v>5.3</v>
      </c>
      <c r="I19" s="217"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2" t="s">
        <v>165</v>
      </c>
      <c r="E20" s="66"/>
      <c r="I20" s="219"/>
    </row>
    <row r="21" spans="1:18" ht="29.25" customHeight="1">
      <c r="C21" s="115"/>
      <c r="D21" s="177" t="s">
        <v>166</v>
      </c>
      <c r="E21" s="74" t="s">
        <v>164</v>
      </c>
      <c r="F21" s="133" t="str">
        <f>IF(TEMPLATE_SPHERE="HEAT","Гкал/час","тыс. куб. м/сутки")</f>
        <v>Гкал/час</v>
      </c>
      <c r="G21" s="213"/>
      <c r="H21" s="213">
        <v>5.3</v>
      </c>
      <c r="I21" s="3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75" customHeight="1">
      <c r="A22" s="42"/>
      <c r="C22" s="42"/>
      <c r="D22" s="203"/>
      <c r="E22" s="148" t="s">
        <v>167</v>
      </c>
      <c r="F22" s="204"/>
      <c r="G22" s="204"/>
      <c r="H22" s="204"/>
      <c r="I22" s="310"/>
      <c r="R22" s="42"/>
    </row>
    <row r="23" spans="1:18" ht="22.5" hidden="1" customHeight="1">
      <c r="A23" s="34" t="s">
        <v>82</v>
      </c>
      <c r="B23" s="42">
        <v>0</v>
      </c>
      <c r="C23" s="125">
        <v>4</v>
      </c>
      <c r="D23" s="42">
        <v>6</v>
      </c>
      <c r="E23" s="42">
        <v>36</v>
      </c>
      <c r="F23" s="42">
        <v>9</v>
      </c>
      <c r="G23" s="42">
        <v>0</v>
      </c>
      <c r="H23" s="42">
        <v>40</v>
      </c>
      <c r="I23" s="59">
        <v>93</v>
      </c>
      <c r="J23" s="42">
        <v>10</v>
      </c>
      <c r="K23" s="42">
        <v>10</v>
      </c>
      <c r="L23" s="42">
        <v>10</v>
      </c>
      <c r="M23" s="42">
        <v>10</v>
      </c>
      <c r="N23" s="42">
        <v>10</v>
      </c>
      <c r="O23" s="42">
        <v>10</v>
      </c>
      <c r="P23" s="42">
        <v>10</v>
      </c>
      <c r="Q23" s="42">
        <v>10</v>
      </c>
      <c r="R23" s="93">
        <v>10</v>
      </c>
    </row>
  </sheetData>
  <sheetProtection formatColumns="0" formatRows="0" insertRows="0" deleteColumns="0" deleteRows="0" sort="0" autoFilter="0"/>
  <mergeCells count="8">
    <mergeCell ref="I21:I22"/>
    <mergeCell ref="D5:H5"/>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activeCell="I20" sqref="I20"/>
    </sheetView>
  </sheetViews>
  <sheetFormatPr defaultColWidth="10.5703125" defaultRowHeight="15" customHeight="1"/>
  <cols>
    <col min="1" max="1" width="9.140625" style="34" hidden="1" customWidth="1"/>
    <col min="2" max="2" width="9.140625" style="42" hidden="1" customWidth="1"/>
    <col min="3" max="3" width="4" style="125" customWidth="1"/>
    <col min="4" max="4" width="6" style="42" customWidth="1"/>
    <col min="5" max="5" width="47" style="42" customWidth="1"/>
    <col min="6" max="6" width="9" style="42" customWidth="1"/>
    <col min="7" max="7" width="25.7109375" style="42" hidden="1" customWidth="1"/>
    <col min="8" max="8" width="34" style="42" hidden="1" customWidth="1"/>
    <col min="9" max="9" width="25.7109375" style="42" customWidth="1"/>
    <col min="10" max="10" width="33" style="42" customWidth="1"/>
    <col min="11" max="11" width="50" style="59" customWidth="1"/>
    <col min="12" max="20" width="10" style="42" customWidth="1"/>
    <col min="21" max="21" width="10" style="93" customWidth="1"/>
    <col min="22" max="22" width="10.5703125" style="42"/>
    <col min="23" max="16384" width="10.5703125" style="5"/>
  </cols>
  <sheetData>
    <row r="1" spans="1:21" s="59" customFormat="1" ht="22.5" hidden="1" customHeight="1">
      <c r="C1" s="92"/>
      <c r="G1" s="59">
        <v>4</v>
      </c>
      <c r="I1" s="59">
        <v>4</v>
      </c>
      <c r="U1" s="142"/>
    </row>
    <row r="2" spans="1:21" s="42" customFormat="1" ht="15" hidden="1" customHeight="1">
      <c r="A2" s="34"/>
      <c r="C2" s="125"/>
      <c r="D2" s="104"/>
      <c r="E2" s="220"/>
      <c r="F2" s="50"/>
      <c r="G2" s="120"/>
      <c r="H2" s="120"/>
      <c r="I2" s="120"/>
      <c r="J2" s="120"/>
      <c r="U2" s="93"/>
    </row>
    <row r="3" spans="1:21" s="59" customFormat="1" ht="15" hidden="1" customHeight="1">
      <c r="C3" s="92"/>
      <c r="U3" s="142"/>
    </row>
    <row r="4" spans="1:21" ht="15.75" customHeight="1"/>
    <row r="5" spans="1:21" ht="66" customHeight="1">
      <c r="D5" s="307" t="s">
        <v>168</v>
      </c>
      <c r="E5" s="307"/>
      <c r="F5" s="307"/>
      <c r="G5" s="307"/>
      <c r="H5" s="307"/>
      <c r="I5" s="307"/>
      <c r="J5" s="307"/>
    </row>
    <row r="6" spans="1:21" ht="15.75" customHeight="1">
      <c r="D6" s="308" t="str">
        <f>IF(org=0,"Не определено",org)</f>
        <v>ФГУП "УЭВ"</v>
      </c>
      <c r="E6" s="308"/>
      <c r="F6" s="308"/>
      <c r="G6" s="308"/>
      <c r="H6" s="308"/>
      <c r="I6" s="308"/>
      <c r="J6" s="308"/>
    </row>
    <row r="7" spans="1:21" ht="15.75" customHeight="1">
      <c r="D7" s="196"/>
      <c r="G7" s="59">
        <v>22</v>
      </c>
      <c r="I7" s="59">
        <v>1</v>
      </c>
      <c r="J7" s="196"/>
    </row>
    <row r="8" spans="1:21" s="42" customFormat="1" ht="1.1499999999999999" customHeight="1">
      <c r="A8" s="34"/>
      <c r="C8" s="125"/>
      <c r="G8" s="59"/>
      <c r="H8" s="196"/>
      <c r="I8" s="59" t="s">
        <v>117</v>
      </c>
      <c r="J8" s="196"/>
      <c r="K8" s="59"/>
      <c r="U8" s="93"/>
    </row>
    <row r="9" spans="1:21" ht="39" customHeight="1">
      <c r="D9" s="197"/>
      <c r="E9" s="299" t="s">
        <v>105</v>
      </c>
      <c r="F9" s="300"/>
      <c r="G9" s="301" t="str">
        <f>IF(G8="","",INDEX(DIFFERENTIATION_UNMERGE_VD,MATCH(G8,DIFFERENTIATION_ID_DIFF,0)))</f>
        <v/>
      </c>
      <c r="H9" s="302"/>
      <c r="I9" s="30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302"/>
      <c r="K9" s="296" t="s">
        <v>139</v>
      </c>
    </row>
    <row r="10" spans="1:21" s="42" customFormat="1" ht="15.75" customHeight="1">
      <c r="A10" s="34"/>
      <c r="C10" s="125"/>
      <c r="D10" s="197"/>
      <c r="E10" s="299" t="s">
        <v>140</v>
      </c>
      <c r="F10" s="300"/>
      <c r="G10" s="301" t="str">
        <f>IF(G8="","",INDEX(DIFFERENTIATION_UNMERGE_AREA,MATCH(G8,DIFFERENTIATION_ID_DIFF,0)))</f>
        <v/>
      </c>
      <c r="H10" s="302"/>
      <c r="I10" s="301" t="str">
        <f>IF(I8="","",INDEX(DIFFERENTIATION_UNMERGE_AREA,MATCH(I8,DIFFERENTIATION_ID_DIFF,0)))</f>
        <v>без дифференциации</v>
      </c>
      <c r="J10" s="302"/>
      <c r="K10" s="311"/>
      <c r="U10" s="93"/>
    </row>
    <row r="11" spans="1:21" s="42" customFormat="1" ht="15.75" customHeight="1">
      <c r="A11" s="34"/>
      <c r="C11" s="125"/>
      <c r="D11" s="197"/>
      <c r="E11" s="299" t="s">
        <v>141</v>
      </c>
      <c r="F11" s="300"/>
      <c r="G11" s="301" t="str">
        <f>IF(G8="","",INDEX(DIFFERENTIATION_UNMERGE_SYSTEM,MATCH(G8,DIFFERENTIATION_ID_DIFF,0)))</f>
        <v/>
      </c>
      <c r="H11" s="302"/>
      <c r="I11" s="301" t="str">
        <f>IF(I8="","",INDEX(DIFFERENTIATION_UNMERGE_SYSTEM,MATCH(I8,DIFFERENTIATION_ID_DIFF,0)))</f>
        <v>без дифференциации</v>
      </c>
      <c r="J11" s="302"/>
      <c r="K11" s="311"/>
      <c r="U11" s="93"/>
    </row>
    <row r="12" spans="1:21" s="42" customFormat="1" ht="15.75" customHeight="1">
      <c r="A12" s="34"/>
      <c r="C12" s="125"/>
      <c r="D12" s="303" t="s">
        <v>142</v>
      </c>
      <c r="E12" s="304"/>
      <c r="F12" s="304"/>
      <c r="G12" s="198"/>
      <c r="H12" s="198"/>
      <c r="I12" s="198"/>
      <c r="J12" s="198"/>
      <c r="K12" s="311"/>
      <c r="U12" s="93"/>
    </row>
    <row r="13" spans="1:21" ht="35.65" customHeight="1">
      <c r="D13" s="133" t="s">
        <v>88</v>
      </c>
      <c r="E13" s="133" t="s">
        <v>143</v>
      </c>
      <c r="F13" s="133" t="s">
        <v>144</v>
      </c>
      <c r="G13" s="200" t="s">
        <v>145</v>
      </c>
      <c r="H13" s="133" t="s">
        <v>146</v>
      </c>
      <c r="I13" s="200" t="s">
        <v>145</v>
      </c>
      <c r="J13" s="133" t="s">
        <v>146</v>
      </c>
      <c r="K13" s="312"/>
    </row>
    <row r="14" spans="1:21" ht="15" hidden="1" customHeight="1">
      <c r="D14" s="168" t="s">
        <v>109</v>
      </c>
      <c r="E14" s="168" t="s">
        <v>110</v>
      </c>
      <c r="F14" s="168" t="s">
        <v>90</v>
      </c>
      <c r="G14" s="125" t="str">
        <f>G1&amp;".1"</f>
        <v>4.1</v>
      </c>
      <c r="H14" s="125"/>
      <c r="I14" s="125" t="str">
        <f>I1&amp;".1"</f>
        <v>4.1</v>
      </c>
      <c r="J14" s="125"/>
      <c r="K14" s="190"/>
    </row>
    <row r="15" spans="1:21" ht="22.5" hidden="1" customHeight="1">
      <c r="A15" s="42"/>
      <c r="C15" s="115"/>
      <c r="D15" s="133">
        <v>1</v>
      </c>
      <c r="E15" s="221" t="s">
        <v>169</v>
      </c>
      <c r="F15" s="133" t="s">
        <v>170</v>
      </c>
      <c r="G15" s="222"/>
      <c r="H15" s="222"/>
      <c r="I15" s="222"/>
      <c r="J15" s="222"/>
      <c r="K15" s="190" t="s">
        <v>171</v>
      </c>
    </row>
    <row r="16" spans="1:21" ht="22.5" hidden="1" customHeight="1">
      <c r="A16" s="42"/>
      <c r="C16" s="115"/>
      <c r="D16" s="133">
        <v>2</v>
      </c>
      <c r="E16" s="221" t="s">
        <v>172</v>
      </c>
      <c r="F16" s="133" t="s">
        <v>173</v>
      </c>
      <c r="G16" s="222"/>
      <c r="H16" s="222"/>
      <c r="I16" s="222"/>
      <c r="J16" s="222"/>
      <c r="K16" s="190" t="s">
        <v>174</v>
      </c>
    </row>
    <row r="17" spans="1:21" ht="123.75" hidden="1" customHeight="1">
      <c r="A17" s="42"/>
      <c r="C17" s="115"/>
      <c r="D17" s="133">
        <v>3</v>
      </c>
      <c r="E17" s="221" t="s">
        <v>175</v>
      </c>
      <c r="F17" s="133" t="s">
        <v>124</v>
      </c>
      <c r="G17" s="222"/>
      <c r="H17" s="222"/>
      <c r="I17" s="222"/>
      <c r="J17" s="222"/>
      <c r="K17" s="190" t="s">
        <v>176</v>
      </c>
    </row>
    <row r="18" spans="1:21" ht="48.2" customHeight="1">
      <c r="A18" s="42"/>
      <c r="C18" s="115"/>
      <c r="D18" s="133">
        <v>3</v>
      </c>
      <c r="E18" s="221" t="s">
        <v>177</v>
      </c>
      <c r="F18" s="133" t="s">
        <v>124</v>
      </c>
      <c r="G18" s="133" t="s">
        <v>124</v>
      </c>
      <c r="H18" s="223" t="s">
        <v>124</v>
      </c>
      <c r="I18" s="133" t="s">
        <v>124</v>
      </c>
      <c r="J18" s="223" t="s">
        <v>124</v>
      </c>
      <c r="K18" s="190" t="s">
        <v>178</v>
      </c>
    </row>
    <row r="19" spans="1:21" ht="36" customHeight="1">
      <c r="A19" s="42"/>
      <c r="C19" s="115"/>
      <c r="D19" s="177" t="s">
        <v>179</v>
      </c>
      <c r="E19" s="224" t="s">
        <v>180</v>
      </c>
      <c r="F19" s="133" t="s">
        <v>181</v>
      </c>
      <c r="G19" s="225"/>
      <c r="H19" s="226"/>
      <c r="I19" s="225">
        <v>670</v>
      </c>
      <c r="J19" s="189"/>
      <c r="K19" s="209"/>
    </row>
    <row r="20" spans="1:21" ht="36" customHeight="1">
      <c r="A20" s="42"/>
      <c r="C20" s="115"/>
      <c r="D20" s="177" t="s">
        <v>182</v>
      </c>
      <c r="E20" s="224" t="s">
        <v>183</v>
      </c>
      <c r="F20" s="133" t="s">
        <v>184</v>
      </c>
      <c r="G20" s="225"/>
      <c r="H20" s="226"/>
      <c r="I20" s="225">
        <v>15</v>
      </c>
      <c r="J20" s="226"/>
      <c r="K20" s="209"/>
    </row>
    <row r="21" spans="1:21" ht="48.2" customHeight="1">
      <c r="A21" s="42"/>
      <c r="C21" s="115"/>
      <c r="D21" s="177" t="s">
        <v>185</v>
      </c>
      <c r="E21" s="224" t="s">
        <v>186</v>
      </c>
      <c r="F21" s="133" t="s">
        <v>187</v>
      </c>
      <c r="G21" s="213"/>
      <c r="H21" s="226"/>
      <c r="I21" s="213">
        <v>2857288.58</v>
      </c>
      <c r="J21" s="226"/>
      <c r="K21" s="209"/>
    </row>
    <row r="22" spans="1:21" ht="67.5" hidden="1" customHeight="1">
      <c r="A22" s="42"/>
      <c r="C22" s="115"/>
      <c r="D22" s="133">
        <v>5</v>
      </c>
      <c r="E22" s="221" t="s">
        <v>188</v>
      </c>
      <c r="F22" s="133" t="s">
        <v>189</v>
      </c>
      <c r="G22" s="227"/>
      <c r="H22" s="228"/>
      <c r="I22" s="227"/>
      <c r="J22" s="228"/>
      <c r="K22" s="190" t="s">
        <v>190</v>
      </c>
    </row>
    <row r="23" spans="1:21" ht="33.75" hidden="1" customHeight="1">
      <c r="C23" s="115"/>
      <c r="D23" s="133">
        <v>6</v>
      </c>
      <c r="E23" s="221" t="s">
        <v>191</v>
      </c>
      <c r="F23" s="133" t="s">
        <v>192</v>
      </c>
      <c r="G23" s="227"/>
      <c r="H23" s="227"/>
      <c r="I23" s="227"/>
      <c r="J23" s="227"/>
      <c r="K23" s="190" t="s">
        <v>193</v>
      </c>
    </row>
    <row r="24" spans="1:21" ht="15.75" customHeight="1"/>
    <row r="25" spans="1:21" ht="15.75" customHeight="1"/>
    <row r="26" spans="1:21" ht="15.75" customHeight="1"/>
    <row r="27" spans="1:21" ht="15.75" customHeight="1"/>
    <row r="28" spans="1:21" ht="15.75" customHeight="1"/>
    <row r="29" spans="1:21" ht="15.75" customHeight="1">
      <c r="J29" s="229"/>
    </row>
    <row r="30" spans="1:21" ht="22.5" hidden="1" customHeight="1">
      <c r="A30" s="34" t="s">
        <v>82</v>
      </c>
      <c r="B30" s="42">
        <v>0</v>
      </c>
      <c r="C30" s="125">
        <v>4</v>
      </c>
      <c r="D30" s="42">
        <v>6</v>
      </c>
      <c r="E30" s="42">
        <v>47</v>
      </c>
      <c r="F30" s="42">
        <v>9</v>
      </c>
      <c r="G30" s="42">
        <v>0</v>
      </c>
      <c r="H30" s="42">
        <v>0</v>
      </c>
      <c r="I30" s="42">
        <v>25</v>
      </c>
      <c r="J30" s="42">
        <v>33</v>
      </c>
      <c r="K30" s="59">
        <v>50</v>
      </c>
      <c r="L30" s="42">
        <v>10</v>
      </c>
      <c r="M30" s="42">
        <v>10</v>
      </c>
      <c r="N30" s="42">
        <v>10</v>
      </c>
      <c r="O30" s="42">
        <v>10</v>
      </c>
      <c r="P30" s="42">
        <v>10</v>
      </c>
      <c r="Q30" s="42">
        <v>10</v>
      </c>
      <c r="R30" s="42">
        <v>10</v>
      </c>
      <c r="S30" s="42">
        <v>10</v>
      </c>
      <c r="T30" s="42">
        <v>10</v>
      </c>
      <c r="U30" s="93">
        <v>10</v>
      </c>
    </row>
  </sheetData>
  <sheetProtection formatColumns="0" formatRows="0" insertRows="0" deleteColumns="0" deleteRows="0" sort="0" autoFilter="0"/>
  <mergeCells count="13">
    <mergeCell ref="K9:K13"/>
    <mergeCell ref="E10:F10"/>
    <mergeCell ref="G10:H10"/>
    <mergeCell ref="I10:J10"/>
    <mergeCell ref="E11:F11"/>
    <mergeCell ref="G11:H11"/>
    <mergeCell ref="I11:J11"/>
    <mergeCell ref="D12:F12"/>
    <mergeCell ref="D5:J5"/>
    <mergeCell ref="D6:J6"/>
    <mergeCell ref="E9:F9"/>
    <mergeCell ref="G9:H9"/>
    <mergeCell ref="I9:J9"/>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election activeCell="M6" sqref="M1:M1048576"/>
    </sheetView>
  </sheetViews>
  <sheetFormatPr defaultColWidth="9.140625" defaultRowHeight="14.25" customHeight="1"/>
  <cols>
    <col min="1" max="2" width="9.140625" style="230"/>
    <col min="3" max="3" width="3" style="231" customWidth="1"/>
    <col min="4" max="4" width="6" style="230" customWidth="1"/>
    <col min="5" max="5" width="94" style="230" customWidth="1"/>
    <col min="6" max="12" width="8" style="230" customWidth="1"/>
    <col min="13" max="13" width="9.140625" style="230"/>
    <col min="14" max="16384" width="9.140625" style="5"/>
  </cols>
  <sheetData>
    <row r="1" spans="1:12" ht="14.25" hidden="1" customHeight="1"/>
    <row r="2" spans="1:12" ht="14.25" hidden="1" customHeight="1"/>
    <row r="3" spans="1:12" ht="14.25" hidden="1" customHeight="1"/>
    <row r="4" spans="1:12" ht="14.25" hidden="1" customHeight="1"/>
    <row r="5" spans="1:12" ht="14.25" hidden="1" customHeight="1"/>
    <row r="6" spans="1:12" ht="3" customHeight="1">
      <c r="C6" s="232"/>
      <c r="D6" s="233"/>
      <c r="E6" s="233"/>
    </row>
    <row r="7" spans="1:12" ht="23.25" customHeight="1">
      <c r="C7" s="232"/>
      <c r="D7" s="263" t="s">
        <v>194</v>
      </c>
      <c r="E7" s="263"/>
      <c r="F7" s="234"/>
    </row>
    <row r="8" spans="1:12" ht="3" customHeight="1">
      <c r="C8" s="232"/>
      <c r="D8" s="233"/>
      <c r="E8" s="233"/>
    </row>
    <row r="9" spans="1:12" ht="16.899999999999999" customHeight="1">
      <c r="C9" s="232"/>
      <c r="D9" s="235" t="s">
        <v>88</v>
      </c>
      <c r="E9" s="236" t="s">
        <v>195</v>
      </c>
    </row>
    <row r="10" spans="1:12" ht="12.75" customHeight="1">
      <c r="C10" s="232"/>
      <c r="D10" s="237" t="s">
        <v>109</v>
      </c>
      <c r="E10" s="237" t="s">
        <v>110</v>
      </c>
    </row>
    <row r="11" spans="1:12" ht="15" hidden="1" customHeight="1">
      <c r="C11" s="232"/>
      <c r="D11" s="238">
        <v>0</v>
      </c>
      <c r="E11" s="239"/>
    </row>
    <row r="12" spans="1:12" ht="14.65" customHeight="1">
      <c r="C12" s="232"/>
      <c r="D12" s="203"/>
      <c r="E12" s="240" t="s">
        <v>196</v>
      </c>
    </row>
    <row r="13" spans="1:12" ht="14.25" hidden="1" customHeight="1">
      <c r="A13" s="230" t="s">
        <v>82</v>
      </c>
      <c r="B13" s="230">
        <v>0</v>
      </c>
      <c r="C13" s="231">
        <v>3</v>
      </c>
      <c r="D13" s="230">
        <v>6</v>
      </c>
      <c r="E13" s="230">
        <v>94</v>
      </c>
      <c r="F13" s="230">
        <v>8</v>
      </c>
      <c r="G13" s="230">
        <v>8</v>
      </c>
      <c r="H13" s="230">
        <v>8</v>
      </c>
      <c r="I13" s="230">
        <v>8</v>
      </c>
      <c r="J13" s="230">
        <v>8</v>
      </c>
      <c r="K13" s="230">
        <v>8</v>
      </c>
      <c r="L13" s="230">
        <v>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122</vt:i4>
      </vt:variant>
    </vt:vector>
  </HeadingPairs>
  <TitlesOfParts>
    <vt:vector size="130" baseType="lpstr">
      <vt:lpstr>Инструкция</vt:lpstr>
      <vt:lpstr>Титульный</vt:lpstr>
      <vt:lpstr>Список территорий</vt:lpstr>
      <vt:lpstr>Дифференциация</vt:lpstr>
      <vt:lpstr>Ограничения</vt:lpstr>
      <vt:lpstr>ТП</vt:lpstr>
      <vt:lpstr>Потребительские характеристики</vt:lpstr>
      <vt:lpstr>Комментарии</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BLOCK_NOT_ROIV_INDICATORS_1</vt:lpstr>
      <vt:lpstr>BLOCK_NOT_ROIV_INDICATORS_2</vt:lpstr>
      <vt:lpstr>BLOCK_NOT_ROIV_INDICATORS_3</vt:lpstr>
      <vt:lpstr>BLOCK_PERIOD_DATA</vt:lpstr>
      <vt:lpstr>BLOCK_PERIOD_QUARTER</vt:lpstr>
      <vt:lpstr>BLOCK_PERIOD_TWO_DATA</vt:lpstr>
      <vt:lpstr>BLOCK_PERIOD_YEAR</vt:lpstr>
      <vt:lpstr>BLOCK_PRICE_INDICATORS_HEAT</vt:lpstr>
      <vt:lpstr>BLOCK_PRICE_INDICATORS_LEVEL</vt:lpstr>
      <vt:lpstr>BLOCK_PRICE_REQUEST</vt:lpstr>
      <vt:lpstr>BLOCK_TEMPLATES_INVEST_TIT</vt:lpstr>
      <vt:lpstr>BLOCK_TERRITORY_INFO</vt:lpstr>
      <vt:lpstr>BLOCK_TITLE_ROIV_INFO</vt:lpstr>
      <vt:lpstr>BLOCK_WARM_ORG_TYPE</vt:lpstr>
      <vt:lpstr>checkCell_List01</vt:lpstr>
      <vt:lpstr>code</vt:lpstr>
      <vt:lpstr>DIFFERENTIATION_AREA</vt:lpstr>
      <vt:lpstr>DIFFERENTIATION_AREA_ID</vt:lpstr>
      <vt:lpstr>DIFFERENTIATION_CheckC</vt:lpstr>
      <vt:lpstr>DIFFERENTIATION_fieldMarker</vt:lpstr>
      <vt:lpstr>DIFFERENTIATION_SYSTEM</vt:lpstr>
      <vt:lpstr>DIFFERENTIATION_VD</vt:lpstr>
      <vt:lpstr>DIFFERENTIATION_VD_ID</vt:lpstr>
      <vt:lpstr>et_hor_Q_LIMIT_1</vt:lpstr>
      <vt:lpstr>et_hor_Q_LIMIT_2</vt:lpstr>
      <vt:lpstr>et_hor_Q_LIMIT_3</vt:lpstr>
      <vt:lpstr>et_hor_Q_LIMIT_4</vt:lpstr>
      <vt:lpstr>et_hor_Q_TP_1</vt:lpstr>
      <vt:lpstr>et_Q_TP_DIFFERENTIATION</vt:lpstr>
      <vt:lpstr>et_ver_Q_LIMIT_DIFFERENTIATION</vt:lpstr>
      <vt:lpstr>et_ver_Q_PH_DIFFERENTIATION</vt:lpstr>
      <vt:lpstr>et_ver_Q_TP_DIFFERENTIATION</vt:lpstr>
      <vt:lpstr>fil</vt:lpstr>
      <vt:lpstr>flag_Q_LIMIT_p3</vt:lpstr>
      <vt:lpstr>flag_Q_LIMIT_p4</vt:lpstr>
      <vt:lpstr>nalog</vt:lpstr>
      <vt:lpstr>Org_Address</vt:lpstr>
      <vt:lpstr>Org_main</vt:lpstr>
      <vt:lpstr>otv_lico_name</vt:lpstr>
      <vt:lpstr>pDel_Comm</vt:lpstr>
      <vt:lpstr>pDel_DIFFERENTIATION_AREA</vt:lpstr>
      <vt:lpstr>pDel_DIFFERENTIATION_SYSTEM</vt:lpstr>
      <vt:lpstr>pDel_DIFFERENTIATION_VD</vt:lpstr>
      <vt:lpstr>pDel_LT_AREA</vt:lpstr>
      <vt:lpstr>pDel_LT_MO</vt:lpstr>
      <vt:lpstr>pDel_Q_LIMIT</vt:lpstr>
      <vt:lpstr>pDel_Q_TP</vt:lpstr>
      <vt:lpstr>periodEnd</vt:lpstr>
      <vt:lpstr>periodStart</vt:lpstr>
      <vt:lpstr>pHeader_Q_LIMIT</vt:lpstr>
      <vt:lpstr>pHeader_Q_PH</vt:lpstr>
      <vt:lpstr>pHeader_Q_TP</vt:lpstr>
      <vt:lpstr>pHeader_ver_Q_LIMIT</vt:lpstr>
      <vt:lpstr>pIns_Comm</vt:lpstr>
      <vt:lpstr>pIns_LT_AREA</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pNote_LIMIT</vt:lpstr>
      <vt:lpstr>pNote_Q_PH</vt:lpstr>
      <vt:lpstr>pNum_Q_LIMIT</vt:lpstr>
      <vt:lpstr>Q_LIMIT_CheckC</vt:lpstr>
      <vt:lpstr>Q_LIMIT_diff_1</vt:lpstr>
      <vt:lpstr>Q_LIMIT_p3</vt:lpstr>
      <vt:lpstr>Q_LIMIT_p4</vt:lpstr>
      <vt:lpstr>Q_PH_diff_1</vt:lpstr>
      <vt:lpstr>Q_TP_COUNT_REFUSAL</vt:lpstr>
      <vt:lpstr>Q_TP_diff_1</vt:lpstr>
      <vt:lpstr>RegulatoryPeriod</vt:lpstr>
      <vt:lpstr>ReportPeriod</vt:lpstr>
      <vt:lpstr>RST_ORG_ID</vt:lpstr>
      <vt:lpstr>tblEnd_1_DIFFERENTIATION</vt:lpstr>
      <vt:lpstr>tblEnd_1_Q_LIMIT</vt:lpstr>
      <vt:lpstr>tblEnd_1_Q_PH</vt:lpstr>
      <vt:lpstr>tblEnd_1_Q_TP</vt:lpstr>
      <vt:lpstr>tblEnd_1_TERRITORY</vt:lpstr>
      <vt:lpstr>tblStart_1_DIFFERENTIATION</vt:lpstr>
      <vt:lpstr>tblStart_1_Q_LIMIT</vt:lpstr>
      <vt:lpstr>tblStart_1_Q_PH</vt:lpstr>
      <vt:lpstr>tblStart_1_Q_TP</vt:lpstr>
      <vt:lpstr>tblStart_1_TERRITORY</vt:lpstr>
      <vt:lpstr>TECH_ORG_ID</vt:lpstr>
      <vt:lpstr>ter_1</vt:lpstr>
      <vt:lpstr>TERRITORY_CheckC</vt:lpstr>
      <vt:lpstr>TERRITORY_MO_LIST</vt:lpstr>
      <vt:lpstr>TERRITORY_NAME_COL</vt:lpstr>
      <vt:lpstr>TERRITORY_POINT_NUMBER_1</vt:lpstr>
      <vt:lpstr>TITLE_BUHG_FLAG</vt:lpstr>
      <vt:lpstr>TITLE_CONNECTION_FLAG</vt:lpstr>
      <vt:lpstr>TITLE_DATA_TYPE</vt:lpstr>
      <vt:lpstr>TITLE_DATE_BUHG</vt:lpstr>
      <vt:lpstr>TITLE_DATE_CHANGE</vt:lpstr>
      <vt:lpstr>TITLE_DATE_PARKING</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TITLE_PRICE_INDICATORS_GRAPH</vt:lpstr>
      <vt:lpstr>TITLE_PRICE_INDICATORS_LEVEL</vt:lpstr>
      <vt:lpstr>version</vt:lpstr>
      <vt:lpstr>Y_N_DIFFERENTIATION_AREA</vt:lpstr>
      <vt:lpstr>Y_N_DIFFERENTIATION_SYSTEM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gaer</dc:creator>
  <cp:lastModifiedBy>gaer</cp:lastModifiedBy>
  <dcterms:created xsi:type="dcterms:W3CDTF">2024-10-17T06:42:54Z</dcterms:created>
  <dcterms:modified xsi:type="dcterms:W3CDTF">2024-10-17T06:45:50Z</dcterms:modified>
</cp:coreProperties>
</file>